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028"/>
  <workbookPr defaultThemeVersion="124226"/>
  <mc:AlternateContent xmlns:mc="http://schemas.openxmlformats.org/markup-compatibility/2006">
    <mc:Choice Requires="x15">
      <x15ac:absPath xmlns:x15ac="http://schemas.microsoft.com/office/spreadsheetml/2010/11/ac" url="/Users/phlindert/Desktop/Firewood prices US 1700-2010/"/>
    </mc:Choice>
  </mc:AlternateContent>
  <xr:revisionPtr revIDLastSave="0" documentId="13_ncr:1_{F8CA3D4C-1974-EE4A-A430-F139BA1BACC7}" xr6:coauthVersionLast="47" xr6:coauthVersionMax="47" xr10:uidLastSave="{00000000-0000-0000-0000-000000000000}"/>
  <bookViews>
    <workbookView minimized="1" xWindow="0" yWindow="1300" windowWidth="34140" windowHeight="19080" xr2:uid="{00000000-000D-0000-FFFF-FFFF00000000}"/>
  </bookViews>
  <sheets>
    <sheet name="Philadelphia" sheetId="1" r:id="rId1"/>
    <sheet name="New York" sheetId="2" r:id="rId2"/>
    <sheet name="Connecticut" sheetId="3" r:id="rId3"/>
    <sheet name="New Hampshire" sheetId="4" r:id="rId4"/>
    <sheet name="Virginia" sheetId="5" r:id="rId5"/>
    <sheet name="Baltimore" sheetId="6" r:id="rId6"/>
    <sheet name="Cincinnatti" sheetId="7" r:id="rId7"/>
    <sheet name="Franklin's Calendar" sheetId="8"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F18" i="2" l="1"/>
  <c r="F17" i="2"/>
  <c r="G14" i="1"/>
  <c r="G7" i="1"/>
  <c r="H12" i="8"/>
  <c r="H11" i="8"/>
  <c r="H10" i="8"/>
  <c r="H9" i="8" l="1"/>
  <c r="H8" i="8"/>
  <c r="H7" i="8"/>
  <c r="H6" i="8"/>
  <c r="H5" i="8"/>
  <c r="H86" i="1"/>
  <c r="H85" i="1"/>
  <c r="H80" i="1"/>
  <c r="H84" i="1"/>
  <c r="H81" i="1"/>
  <c r="H51" i="1"/>
  <c r="H82" i="1"/>
  <c r="H83" i="1"/>
  <c r="H87" i="1"/>
  <c r="H88" i="1"/>
  <c r="H89" i="1"/>
  <c r="H79" i="1"/>
  <c r="G40" i="1"/>
  <c r="G45" i="1"/>
  <c r="G58" i="1"/>
  <c r="G76" i="1"/>
  <c r="G25" i="1"/>
  <c r="G17" i="1"/>
  <c r="G21" i="5" l="1"/>
  <c r="G22" i="5"/>
  <c r="G23" i="5"/>
  <c r="G24" i="5"/>
  <c r="G25" i="5"/>
  <c r="G26" i="5"/>
  <c r="G27" i="5"/>
  <c r="G28" i="5"/>
  <c r="G29" i="5"/>
  <c r="G30" i="5"/>
  <c r="G31" i="5"/>
  <c r="G32" i="5"/>
  <c r="G33" i="5"/>
  <c r="G34" i="5"/>
  <c r="G35" i="5"/>
  <c r="G36" i="5"/>
  <c r="G37" i="5"/>
  <c r="G38" i="5"/>
  <c r="G39" i="5"/>
  <c r="G18" i="5"/>
  <c r="G19" i="5"/>
  <c r="G20" i="5"/>
  <c r="G5" i="5" l="1"/>
  <c r="G7" i="4"/>
  <c r="G8" i="4"/>
  <c r="G9" i="4"/>
  <c r="G6" i="4"/>
  <c r="F15" i="2"/>
  <c r="F16" i="2"/>
  <c r="F19" i="2"/>
  <c r="F20" i="2"/>
  <c r="F21" i="2"/>
  <c r="F22" i="2"/>
  <c r="F23" i="2"/>
  <c r="F24" i="2"/>
  <c r="F25" i="2"/>
  <c r="F26" i="2"/>
  <c r="F27" i="2"/>
  <c r="F28" i="2"/>
  <c r="F29" i="2"/>
  <c r="F10" i="2"/>
  <c r="F14" i="2"/>
  <c r="F7" i="2"/>
  <c r="F8" i="2"/>
  <c r="F13" i="2"/>
  <c r="G50" i="1"/>
  <c r="G49" i="1"/>
  <c r="G78" i="1" l="1"/>
  <c r="H77" i="1"/>
  <c r="G77" i="1" s="1"/>
  <c r="G75" i="1"/>
  <c r="G74" i="1"/>
  <c r="G73" i="1"/>
  <c r="G72" i="1"/>
  <c r="G71" i="1"/>
  <c r="G70" i="1"/>
  <c r="G69" i="1"/>
  <c r="G68" i="1"/>
  <c r="G67" i="1"/>
  <c r="G66" i="1"/>
  <c r="G65" i="1"/>
  <c r="G64" i="1"/>
  <c r="G63" i="1"/>
  <c r="G62" i="1"/>
  <c r="G61" i="1"/>
  <c r="G60" i="1"/>
  <c r="G57" i="1"/>
  <c r="G56" i="1"/>
  <c r="G55" i="1"/>
  <c r="G54" i="1"/>
  <c r="G53" i="1"/>
  <c r="G48" i="1"/>
  <c r="G59" i="1"/>
  <c r="G52" i="1"/>
  <c r="G47" i="1"/>
  <c r="G46" i="1"/>
  <c r="G44" i="1"/>
  <c r="G37" i="1"/>
  <c r="G38" i="1"/>
  <c r="G39" i="1"/>
  <c r="G42" i="1"/>
  <c r="G43" i="1"/>
  <c r="G36" i="1"/>
  <c r="G35" i="1"/>
  <c r="G34" i="1"/>
  <c r="G33" i="1"/>
  <c r="H50" i="1"/>
  <c r="H49" i="1"/>
  <c r="G32" i="1"/>
  <c r="G24" i="1"/>
  <c r="G23" i="1"/>
  <c r="G29" i="1"/>
  <c r="G31" i="1"/>
  <c r="G30" i="1"/>
  <c r="G28" i="1"/>
  <c r="G27" i="1"/>
  <c r="G26" i="1"/>
  <c r="G22" i="1"/>
  <c r="G21" i="1"/>
  <c r="G20" i="1"/>
  <c r="G19" i="1"/>
  <c r="G18" i="1"/>
  <c r="G41" i="1"/>
  <c r="G10" i="1"/>
  <c r="G15" i="1"/>
  <c r="G12" i="1"/>
  <c r="G13" i="1"/>
  <c r="G9" i="1"/>
  <c r="A20" i="2" l="1"/>
  <c r="A21" i="2" s="1"/>
  <c r="A22" i="2" s="1"/>
  <c r="A23" i="2" s="1"/>
  <c r="A24" i="2" s="1"/>
  <c r="A25" i="2" s="1"/>
  <c r="A26" i="2" s="1"/>
  <c r="A27" i="2" s="1"/>
  <c r="A28" i="2" s="1"/>
  <c r="A29" i="2" s="1"/>
</calcChain>
</file>

<file path=xl/sharedStrings.xml><?xml version="1.0" encoding="utf-8"?>
<sst xmlns="http://schemas.openxmlformats.org/spreadsheetml/2006/main" count="354" uniqueCount="95">
  <si>
    <t>Year</t>
  </si>
  <si>
    <t>Quantity</t>
  </si>
  <si>
    <t>cd</t>
  </si>
  <si>
    <t>l</t>
  </si>
  <si>
    <t>s</t>
  </si>
  <si>
    <t>d</t>
  </si>
  <si>
    <t>1729-1734</t>
  </si>
  <si>
    <t>lath wood</t>
  </si>
  <si>
    <t>page</t>
  </si>
  <si>
    <t>Annals of Philadelphia and Pennsylvania, in the olden time : being a collection of memoirs, anecdotes, and incidents of the city and its inhabitants, and of the earliest settlements of the inland part of Pennsylvania, from the days of the founders…John F. Watson. Carey and Hart, 1845. Philadelphia</t>
  </si>
  <si>
    <t>oak</t>
  </si>
  <si>
    <t>nut</t>
  </si>
  <si>
    <t>Annals and occurrences of New York city and state, in the olden time : being a collection of memoirs, anecdotes, and incidents concerning the city, country, and inhabitants, from the days of the founders… John F. Watson. H.F. Anners (pub) Philadelphia, 1846</t>
  </si>
  <si>
    <t>from v1</t>
  </si>
  <si>
    <t>from v2</t>
  </si>
  <si>
    <t>hickory</t>
  </si>
  <si>
    <t>pre 1760</t>
  </si>
  <si>
    <t>pre 1776</t>
  </si>
  <si>
    <t>load (1/2.55 cds)</t>
  </si>
  <si>
    <t>$</t>
  </si>
  <si>
    <t>Woodstock, Conn.</t>
  </si>
  <si>
    <t>Recollections of "ye olden time," with biographical sketches of eminent clergymen, statesmen, merchants in MA, RI, CT, NH, PA. William Mason Cornell Boston, Lee, and Shepherd, 1878.</t>
  </si>
  <si>
    <t>7 pence half penny</t>
  </si>
  <si>
    <t>History of Philadelphia, 1609 - 1884 Volume 3, John Thomas Scharf, Thompson Wescott.</t>
  </si>
  <si>
    <t>cord</t>
  </si>
  <si>
    <t>lawful</t>
  </si>
  <si>
    <t>o.t</t>
  </si>
  <si>
    <t>The New England Historical and Genealogical Register: Vol. 28</t>
  </si>
  <si>
    <t>347-360</t>
  </si>
  <si>
    <t>The Prose Works of William Byrd of Westover: Narrative of a Colonial Virginian. L.B. Wright ed., 1966.</t>
  </si>
  <si>
    <t>Cape May, NJ</t>
  </si>
  <si>
    <t>Diary of Jacob Spicer, 1755-6. Proceedings of the New Jersey Historical Society, LXIII (1945) 104, 114</t>
  </si>
  <si>
    <t>Cape May Magazine of History and Genealogy, I (1934) 116, 162-167, 172, 187</t>
  </si>
  <si>
    <t>Americans and their forests: A Historical Geography. M. Williams p. 79</t>
  </si>
  <si>
    <t>Americans and their forests: A Historical Geography. M. Williams p. 107</t>
  </si>
  <si>
    <t>Americans and their forests: A Historical Geography. M. Williams p. 108</t>
  </si>
  <si>
    <t>Benjamin Chew's Receipt Book</t>
  </si>
  <si>
    <t>Quantity cords</t>
  </si>
  <si>
    <t>li/cord</t>
  </si>
  <si>
    <t>Full</t>
  </si>
  <si>
    <t>Freight&amp;hauling</t>
  </si>
  <si>
    <t>FIREWOOD</t>
  </si>
  <si>
    <t>CORD</t>
  </si>
  <si>
    <t>LOAD</t>
  </si>
  <si>
    <t>count</t>
  </si>
  <si>
    <t>http://research.history.org/DigitalLibrary/View/index.cfm?doc=ResearchReports%5CRR0404.xml#p365</t>
  </si>
  <si>
    <t>year</t>
  </si>
  <si>
    <t>good</t>
  </si>
  <si>
    <t>unit</t>
  </si>
  <si>
    <t>raw</t>
  </si>
  <si>
    <t>quantity</t>
  </si>
  <si>
    <t xml:space="preserve">year </t>
  </si>
  <si>
    <t>Central changes I domestic heating: lingering tradition and new technology in Philadelphia, 1690 - 1890</t>
  </si>
  <si>
    <t>Central changes I domestic heating: lingering tradition and new technology in Philadelphia, 1690 - 1891</t>
  </si>
  <si>
    <t>Central changes I domestic heating: lingering tradition and new technology in Philadelphia, 1690 - 1892</t>
  </si>
  <si>
    <t>Central changes I domestic heating: lingering tradition and new technology in Philadelphia, 1690 - 1893</t>
  </si>
  <si>
    <t>Central changes I domestic heating: lingering tradition and new technology in Philadelphia, 1690 - 1894</t>
  </si>
  <si>
    <t>Central changes I domestic heating: lingering tradition and new technology in Philadelphia, 1690 - 1895</t>
  </si>
  <si>
    <t>Central changes I domestic heating: lingering tradition and new technology in Philadelphia, 1690 - 1896</t>
  </si>
  <si>
    <t>Central changes I domestic heating: lingering tradition and new technology in Philadelphia, 1690 - 1897</t>
  </si>
  <si>
    <t>Central changes I domestic heating: lingering tradition and new technology in Philadelphia, 1690 - 1898</t>
  </si>
  <si>
    <t>Central changes I domestic heating: lingering tradition and new technology in Philadelphia, 1690 - 1899</t>
  </si>
  <si>
    <t>Central changes I domestic heating: lingering tradition and new technology in Philadelphia, 1690 - 1900</t>
  </si>
  <si>
    <t>Central changes I domestic heating: lingering tradition and new technology in Philadelphia, 1690 - 1901</t>
  </si>
  <si>
    <t>Central changes I domestic heating: lingering tradition and new technology in Philadelphia, 1690 - 1902</t>
  </si>
  <si>
    <t>Central changes I domestic heating: lingering tradition and new technology in Philadelphia, 1690 - 1903</t>
  </si>
  <si>
    <t>Central changes I domestic heating: lingering tradition and new technology in Philadelphia, 1690 - 1904</t>
  </si>
  <si>
    <t>Recollections of Samuel Breck p. 295</t>
  </si>
  <si>
    <t>Source</t>
  </si>
  <si>
    <t>Niles Weekly Register: 5/21/1814 p. 199</t>
  </si>
  <si>
    <t>Whitehall</t>
  </si>
  <si>
    <t>$/cord</t>
  </si>
  <si>
    <t>Niles Weekly Register: 1/20/1816 p. 364</t>
  </si>
  <si>
    <t>Niles weekly register: 6/15/1816 p. 369</t>
  </si>
  <si>
    <t>niles weekly register: 2/22/1817 p. 419</t>
  </si>
  <si>
    <t>Niles Weekly Register: 5/24/1823 p. 178</t>
  </si>
  <si>
    <t>Central changes I domestic heating: lingering tradition and new technology in Philadelphia, 1690 - 1890. M.E. Grubel, 1998</t>
  </si>
  <si>
    <t>Niles Weekly Register: 1831 - 1832 (Sept. - March) p. 542</t>
  </si>
  <si>
    <t>Hickory</t>
  </si>
  <si>
    <t>Oak</t>
  </si>
  <si>
    <t>Ash</t>
  </si>
  <si>
    <t>Type</t>
  </si>
  <si>
    <t>All: http://udspace.udel.edu/handle/19716/2357</t>
  </si>
  <si>
    <t>History of Lancaster County, Pennsylvania: with biographical sketches of many of its pioneers and prominent men. F. Ellis, S. Evans. Phil., PA Evarts &amp; Peck 1833</t>
  </si>
  <si>
    <t>Philadelphia Cabinetmaking and Commerce, 1718 - 1753: The Account Book of John Head, Joiner. J.R. Stiefel, 2001</t>
  </si>
  <si>
    <t xml:space="preserve">Absegami: Annals of Eyren Haven and Atlantic City, 1609 to 1904, A. M. Heston, 1904 </t>
  </si>
  <si>
    <t>University of Delaware, Franklin accounts</t>
  </si>
  <si>
    <t>See also the "Franklin's Calendar" worksheet in this same file.</t>
  </si>
  <si>
    <t>When using these data on firewood prices, please cite Nicholas Z. Muller, "Firewood in the American Economy: 1700 to 2010", NBER Working Paper No. w33974 (June 2025), and its replication kit at http://www.nber.org/data-appendix/w33974.</t>
  </si>
  <si>
    <t>£</t>
  </si>
  <si>
    <t>decimalized</t>
  </si>
  <si>
    <t>(From Muller's file 2019a.)</t>
  </si>
  <si>
    <r>
      <rPr>
        <i/>
        <sz val="12"/>
        <color theme="1"/>
        <rFont val="Calibri"/>
        <family val="2"/>
        <scheme val="minor"/>
      </rPr>
      <t>£ /</t>
    </r>
    <r>
      <rPr>
        <sz val="12"/>
        <color theme="1"/>
        <rFont val="Calibri"/>
        <family val="2"/>
        <scheme val="minor"/>
      </rPr>
      <t>cord</t>
    </r>
  </si>
  <si>
    <t>£/cord</t>
  </si>
  <si>
    <t>Unit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</si>
</sst>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9" x14ac:knownFonts="1">
    <font>
      <sz val="11"/>
      <color theme="1"/>
      <name val="Calibri"/>
      <family val="2"/>
      <scheme val="minor"/>
    </font>
    <font>
      <sz val="12"/>
      <color theme="1"/>
      <name val="Calibri"/>
      <family val="2"/>
      <scheme val="minor"/>
    </font>
    <font>
      <sz val="12"/>
      <color theme="1"/>
      <name val="Calibri"/>
      <family val="2"/>
      <scheme val="minor"/>
    </font>
    <font>
      <sz val="13"/>
      <color rgb="FF4F4F4F"/>
      <name val="Helvetica"/>
      <family val="2"/>
    </font>
    <font>
      <sz val="10"/>
      <color rgb="FF514634"/>
      <name val="Arial"/>
      <family val="2"/>
    </font>
    <font>
      <sz val="16"/>
      <color theme="1"/>
      <name val="Calibri"/>
      <family val="2"/>
      <scheme val="minor"/>
    </font>
    <font>
      <i/>
      <sz val="11"/>
      <color theme="1"/>
      <name val="Calibri"/>
      <family val="2"/>
      <scheme val="minor"/>
    </font>
    <font>
      <sz val="12"/>
      <color rgb="FF4F4F4F"/>
      <name val="Calibri"/>
      <family val="2"/>
      <scheme val="minor"/>
    </font>
    <font>
      <i/>
      <sz val="12"/>
      <color theme="1"/>
      <name val="Calibri"/>
      <family val="2"/>
      <scheme val="minor"/>
    </font>
  </fonts>
  <fills count="4">
    <fill>
      <patternFill patternType="none"/>
    </fill>
    <fill>
      <patternFill patternType="gray125"/>
    </fill>
    <fill>
      <patternFill patternType="solid">
        <fgColor rgb="FFFFFFFF"/>
        <bgColor indexed="64"/>
      </patternFill>
    </fill>
    <fill>
      <patternFill patternType="solid">
        <fgColor rgb="FFFFFF00"/>
        <bgColor indexed="64"/>
      </patternFill>
    </fill>
  </fills>
  <borders count="4">
    <border>
      <left/>
      <right/>
      <top/>
      <bottom/>
      <diagonal/>
    </border>
    <border>
      <left/>
      <right style="medium">
        <color rgb="FFDDDDDD"/>
      </right>
      <top style="medium">
        <color rgb="FF999999"/>
      </top>
      <bottom/>
      <diagonal/>
    </border>
    <border>
      <left style="medium">
        <color rgb="FFDDDDDD"/>
      </left>
      <right style="medium">
        <color rgb="FFDDDDDD"/>
      </right>
      <top style="medium">
        <color rgb="FF999999"/>
      </top>
      <bottom/>
      <diagonal/>
    </border>
    <border>
      <left style="medium">
        <color rgb="FFDDDDDD"/>
      </left>
      <right/>
      <top style="medium">
        <color rgb="FF999999"/>
      </top>
      <bottom/>
      <diagonal/>
    </border>
  </borders>
  <cellStyleXfs count="1">
    <xf numFmtId="0" fontId="0" fillId="0" borderId="0"/>
  </cellStyleXfs>
  <cellXfs count="14">
    <xf numFmtId="0" fontId="0" fillId="0" borderId="0" xfId="0"/>
    <xf numFmtId="0" fontId="3" fillId="0" borderId="0" xfId="0" applyFont="1" applyAlignment="1">
      <alignment horizontal="left" vertical="center"/>
    </xf>
    <xf numFmtId="0" fontId="5" fillId="0" borderId="0" xfId="0" applyFont="1" applyAlignment="1">
      <alignment vertical="center"/>
    </xf>
    <xf numFmtId="0" fontId="0" fillId="0" borderId="0" xfId="0" applyAlignment="1">
      <alignment horizontal="right"/>
    </xf>
    <xf numFmtId="0" fontId="7" fillId="0" borderId="0" xfId="0" applyFont="1" applyAlignment="1">
      <alignment horizontal="left" vertical="center"/>
    </xf>
    <xf numFmtId="0" fontId="2" fillId="0" borderId="0" xfId="0" applyFont="1"/>
    <xf numFmtId="0" fontId="7" fillId="3" borderId="0" xfId="0" applyFont="1" applyFill="1" applyAlignment="1">
      <alignment horizontal="left" vertical="center"/>
    </xf>
    <xf numFmtId="0" fontId="2" fillId="3" borderId="0" xfId="0" applyFont="1" applyFill="1"/>
    <xf numFmtId="0" fontId="2" fillId="0" borderId="0" xfId="0" applyFont="1" applyAlignment="1">
      <alignment horizontal="right"/>
    </xf>
    <xf numFmtId="6" fontId="2" fillId="0" borderId="0" xfId="0" applyNumberFormat="1" applyFont="1"/>
    <xf numFmtId="0" fontId="4" fillId="2" borderId="1" xfId="0" applyFont="1" applyFill="1" applyBorder="1" applyAlignment="1">
      <alignment horizontal="left" vertical="center"/>
    </xf>
    <xf numFmtId="0" fontId="4" fillId="2" borderId="2" xfId="0" applyFont="1" applyFill="1" applyBorder="1" applyAlignment="1">
      <alignment horizontal="left" vertical="center"/>
    </xf>
    <xf numFmtId="0" fontId="4" fillId="2" borderId="3" xfId="0" applyFont="1" applyFill="1" applyBorder="1" applyAlignment="1">
      <alignment horizontal="left" vertical="center"/>
    </xf>
    <xf numFmtId="0" fontId="6" fillId="0" borderId="0" xfId="0" applyFont="1" applyAlignment="1">
      <alignment horizontal="righ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marker>
            <c:symbol val="none"/>
          </c:marker>
          <c:val>
            <c:numRef>
              <c:f>Virginia!$N$19:$N$40</c:f>
              <c:numCache>
                <c:formatCode>General</c:formatCode>
                <c:ptCount val="22"/>
                <c:pt idx="0">
                  <c:v>0.34050179211469539</c:v>
                </c:pt>
                <c:pt idx="1">
                  <c:v>0.64004096262160781</c:v>
                </c:pt>
                <c:pt idx="2">
                  <c:v>0.73476702508960567</c:v>
                </c:pt>
                <c:pt idx="3">
                  <c:v>0.69124423963133652</c:v>
                </c:pt>
                <c:pt idx="4">
                  <c:v>0.71940604198668723</c:v>
                </c:pt>
                <c:pt idx="5">
                  <c:v>0.2227342549923195</c:v>
                </c:pt>
                <c:pt idx="6">
                  <c:v>0.24065540194572455</c:v>
                </c:pt>
                <c:pt idx="7">
                  <c:v>0.35</c:v>
                </c:pt>
                <c:pt idx="8">
                  <c:v>0.75524833589349716</c:v>
                </c:pt>
                <c:pt idx="9">
                  <c:v>0.35</c:v>
                </c:pt>
                <c:pt idx="10">
                  <c:v>1.9687660010240657</c:v>
                </c:pt>
                <c:pt idx="11">
                  <c:v>1.5642601126472095</c:v>
                </c:pt>
                <c:pt idx="12">
                  <c:v>1.4029697900665645</c:v>
                </c:pt>
                <c:pt idx="13">
                  <c:v>1.2800819252432156</c:v>
                </c:pt>
                <c:pt idx="14">
                  <c:v>1.423451100870456</c:v>
                </c:pt>
                <c:pt idx="15">
                  <c:v>1.423451100870456</c:v>
                </c:pt>
                <c:pt idx="16">
                  <c:v>1.423451100870456</c:v>
                </c:pt>
                <c:pt idx="17">
                  <c:v>1.525857654889913</c:v>
                </c:pt>
                <c:pt idx="18">
                  <c:v>1.423451100870456</c:v>
                </c:pt>
                <c:pt idx="19">
                  <c:v>1.423451100870456</c:v>
                </c:pt>
                <c:pt idx="20">
                  <c:v>1.423451100870456</c:v>
                </c:pt>
                <c:pt idx="21">
                  <c:v>1.4516129032258065</c:v>
                </c:pt>
              </c:numCache>
            </c:numRef>
          </c:val>
          <c:smooth val="0"/>
          <c:extLst>
            <c:ext xmlns:c16="http://schemas.microsoft.com/office/drawing/2014/chart" uri="{C3380CC4-5D6E-409C-BE32-E72D297353CC}">
              <c16:uniqueId val="{00000000-6F0D-49FF-A815-3B72E0FBF948}"/>
            </c:ext>
          </c:extLst>
        </c:ser>
        <c:dLbls>
          <c:showLegendKey val="0"/>
          <c:showVal val="0"/>
          <c:showCatName val="0"/>
          <c:showSerName val="0"/>
          <c:showPercent val="0"/>
          <c:showBubbleSize val="0"/>
        </c:dLbls>
        <c:smooth val="0"/>
        <c:axId val="44127360"/>
        <c:axId val="44128896"/>
      </c:lineChart>
      <c:catAx>
        <c:axId val="44127360"/>
        <c:scaling>
          <c:orientation val="minMax"/>
        </c:scaling>
        <c:delete val="0"/>
        <c:axPos val="b"/>
        <c:majorTickMark val="out"/>
        <c:minorTickMark val="none"/>
        <c:tickLblPos val="nextTo"/>
        <c:crossAx val="44128896"/>
        <c:crosses val="autoZero"/>
        <c:auto val="1"/>
        <c:lblAlgn val="ctr"/>
        <c:lblOffset val="100"/>
        <c:noMultiLvlLbl val="0"/>
      </c:catAx>
      <c:valAx>
        <c:axId val="44128896"/>
        <c:scaling>
          <c:orientation val="minMax"/>
        </c:scaling>
        <c:delete val="0"/>
        <c:axPos val="l"/>
        <c:majorGridlines/>
        <c:numFmt formatCode="General" sourceLinked="1"/>
        <c:majorTickMark val="out"/>
        <c:minorTickMark val="none"/>
        <c:tickLblPos val="nextTo"/>
        <c:crossAx val="44127360"/>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14</xdr:col>
      <xdr:colOff>563880</xdr:colOff>
      <xdr:row>26</xdr:row>
      <xdr:rowOff>240030</xdr:rowOff>
    </xdr:from>
    <xdr:to>
      <xdr:col>22</xdr:col>
      <xdr:colOff>259080</xdr:colOff>
      <xdr:row>34</xdr:row>
      <xdr:rowOff>240030</xdr:rowOff>
    </xdr:to>
    <xdr:graphicFrame macro="">
      <xdr:nvGraphicFramePr>
        <xdr:cNvPr id="2" name="Chart 1">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92"/>
  <sheetViews>
    <sheetView tabSelected="1" workbookViewId="0">
      <pane ySplit="3600" topLeftCell="A65"/>
      <selection sqref="A1:A3"/>
      <selection pane="bottomLeft" activeCell="D91" sqref="D91"/>
    </sheetView>
  </sheetViews>
  <sheetFormatPr baseColWidth="10" defaultColWidth="8.83203125" defaultRowHeight="15" x14ac:dyDescent="0.2"/>
  <cols>
    <col min="2" max="2" width="14.5" customWidth="1"/>
  </cols>
  <sheetData>
    <row r="1" spans="1:20" ht="21" x14ac:dyDescent="0.2">
      <c r="A1" s="2" t="s">
        <v>88</v>
      </c>
    </row>
    <row r="2" spans="1:20" ht="17" x14ac:dyDescent="0.2">
      <c r="A2" s="1"/>
    </row>
    <row r="3" spans="1:20" ht="16" x14ac:dyDescent="0.2">
      <c r="A3" s="4" t="s">
        <v>91</v>
      </c>
      <c r="B3" s="5"/>
      <c r="C3" s="5"/>
      <c r="D3" s="5"/>
      <c r="E3" s="5"/>
      <c r="F3" s="5"/>
      <c r="G3" s="5"/>
      <c r="H3" s="5"/>
      <c r="I3" s="5"/>
      <c r="J3" s="5"/>
      <c r="K3" s="5"/>
      <c r="L3" s="5"/>
      <c r="M3" s="5"/>
      <c r="N3" s="5"/>
      <c r="O3" s="5"/>
      <c r="P3" s="5"/>
      <c r="Q3" s="5"/>
      <c r="R3" s="5"/>
      <c r="S3" s="5"/>
      <c r="T3" s="5"/>
    </row>
    <row r="4" spans="1:20" ht="16" x14ac:dyDescent="0.2">
      <c r="A4" s="6" t="s">
        <v>87</v>
      </c>
      <c r="B4" s="7"/>
      <c r="C4" s="7"/>
      <c r="D4" s="7"/>
      <c r="E4" s="7"/>
      <c r="F4" s="7"/>
      <c r="G4" s="7"/>
      <c r="H4" s="7"/>
      <c r="I4" s="7"/>
      <c r="J4" s="5"/>
      <c r="K4" s="5"/>
      <c r="L4" s="5"/>
      <c r="M4" s="5"/>
      <c r="N4" s="5"/>
      <c r="O4" s="5"/>
      <c r="P4" s="5"/>
      <c r="Q4" s="5"/>
      <c r="R4" s="5"/>
      <c r="S4" s="5"/>
      <c r="T4" s="5"/>
    </row>
    <row r="5" spans="1:20" ht="16" x14ac:dyDescent="0.2">
      <c r="A5" s="5"/>
      <c r="B5" s="5"/>
      <c r="C5" s="5"/>
      <c r="D5" s="5"/>
      <c r="E5" s="5"/>
      <c r="F5" s="5"/>
      <c r="G5" s="5" t="s">
        <v>90</v>
      </c>
      <c r="H5" s="5"/>
      <c r="I5" s="5"/>
      <c r="J5" s="5"/>
      <c r="K5" s="5"/>
      <c r="L5" s="5"/>
      <c r="M5" s="5"/>
      <c r="N5" s="5"/>
      <c r="O5" s="5"/>
      <c r="P5" s="5"/>
      <c r="Q5" s="5"/>
      <c r="R5" s="5"/>
      <c r="S5" s="5"/>
      <c r="T5" s="5"/>
    </row>
    <row r="6" spans="1:20" ht="16" x14ac:dyDescent="0.2">
      <c r="A6" s="8" t="s">
        <v>0</v>
      </c>
      <c r="B6" s="8" t="s">
        <v>37</v>
      </c>
      <c r="C6" s="8" t="s">
        <v>89</v>
      </c>
      <c r="D6" s="8" t="s">
        <v>4</v>
      </c>
      <c r="E6" s="8" t="s">
        <v>5</v>
      </c>
      <c r="F6" s="8" t="s">
        <v>19</v>
      </c>
      <c r="G6" s="8" t="s">
        <v>92</v>
      </c>
      <c r="H6" s="8" t="s">
        <v>71</v>
      </c>
      <c r="I6" s="8" t="s">
        <v>8</v>
      </c>
      <c r="J6" s="5"/>
      <c r="K6" s="5"/>
      <c r="L6" s="5"/>
      <c r="M6" s="5"/>
      <c r="N6" s="5"/>
      <c r="O6" s="5"/>
      <c r="P6" s="5"/>
      <c r="Q6" s="5"/>
      <c r="R6" s="5"/>
      <c r="S6" s="5"/>
      <c r="T6" s="5"/>
    </row>
    <row r="7" spans="1:20" ht="16" x14ac:dyDescent="0.2">
      <c r="A7" s="5">
        <v>1691</v>
      </c>
      <c r="B7" s="5">
        <v>1</v>
      </c>
      <c r="C7" s="5"/>
      <c r="D7" s="5">
        <v>1</v>
      </c>
      <c r="E7" s="5"/>
      <c r="F7" s="5"/>
      <c r="G7" s="5">
        <f>(C7+(1/20)*D7+(1/240)*E7)/B7</f>
        <v>0.05</v>
      </c>
      <c r="H7" s="5"/>
      <c r="I7" s="5"/>
      <c r="J7" s="5" t="s">
        <v>83</v>
      </c>
      <c r="K7" s="5"/>
      <c r="L7" s="5"/>
      <c r="M7" s="5"/>
      <c r="N7" s="5"/>
      <c r="O7" s="5"/>
      <c r="P7" s="5"/>
      <c r="Q7" s="5"/>
      <c r="R7" s="5"/>
      <c r="S7" s="5"/>
      <c r="T7" s="5"/>
    </row>
    <row r="8" spans="1:20" ht="16" x14ac:dyDescent="0.2">
      <c r="A8" s="5"/>
      <c r="B8" s="5"/>
      <c r="C8" s="5"/>
      <c r="D8" s="5"/>
      <c r="E8" s="5"/>
      <c r="F8" s="5"/>
      <c r="G8" s="5"/>
      <c r="H8" s="5"/>
      <c r="I8" s="5"/>
      <c r="J8" s="5"/>
      <c r="K8" s="5"/>
      <c r="L8" s="5"/>
      <c r="M8" s="5"/>
      <c r="N8" s="5"/>
      <c r="O8" s="5"/>
      <c r="P8" s="5"/>
      <c r="Q8" s="5"/>
      <c r="R8" s="5"/>
      <c r="S8" s="5"/>
      <c r="T8" s="5"/>
    </row>
    <row r="9" spans="1:20" ht="16" x14ac:dyDescent="0.2">
      <c r="A9" s="5">
        <v>1708</v>
      </c>
      <c r="B9" s="5">
        <v>1</v>
      </c>
      <c r="C9" s="5"/>
      <c r="D9" s="5">
        <v>9</v>
      </c>
      <c r="E9" s="5"/>
      <c r="F9" s="5"/>
      <c r="G9" s="5">
        <f>(C9+(1/20)*D9+(1/240)*E9)/B9</f>
        <v>0.45</v>
      </c>
      <c r="H9" s="5"/>
      <c r="I9" s="5">
        <v>88</v>
      </c>
      <c r="J9" s="5" t="s">
        <v>13</v>
      </c>
      <c r="K9" s="5"/>
      <c r="L9" s="5" t="s">
        <v>9</v>
      </c>
      <c r="M9" s="5"/>
      <c r="N9" s="5"/>
      <c r="O9" s="5"/>
      <c r="P9" s="5"/>
      <c r="Q9" s="5"/>
      <c r="R9" s="5"/>
      <c r="S9" s="5"/>
      <c r="T9" s="5"/>
    </row>
    <row r="10" spans="1:20" ht="16" x14ac:dyDescent="0.2">
      <c r="A10" s="5">
        <v>1709</v>
      </c>
      <c r="B10" s="5">
        <v>1</v>
      </c>
      <c r="C10" s="5"/>
      <c r="D10" s="5">
        <v>9</v>
      </c>
      <c r="E10" s="5"/>
      <c r="F10" s="5"/>
      <c r="G10" s="5">
        <f>(C10+(1/20)*D10+(1/240)*E10)/B10</f>
        <v>0.45</v>
      </c>
      <c r="H10" s="5"/>
      <c r="I10" s="5">
        <v>88</v>
      </c>
      <c r="J10" s="5"/>
      <c r="K10" s="5"/>
      <c r="L10" s="5" t="s">
        <v>9</v>
      </c>
      <c r="M10" s="5"/>
      <c r="N10" s="5"/>
      <c r="O10" s="5"/>
      <c r="P10" s="5"/>
      <c r="Q10" s="5"/>
      <c r="R10" s="5"/>
      <c r="S10" s="5"/>
      <c r="T10" s="5"/>
    </row>
    <row r="11" spans="1:20" ht="16" x14ac:dyDescent="0.2">
      <c r="A11" s="5">
        <v>1719</v>
      </c>
      <c r="B11" s="5">
        <v>0.5</v>
      </c>
      <c r="C11" s="5"/>
      <c r="D11" s="5"/>
      <c r="E11" s="5" t="s">
        <v>22</v>
      </c>
      <c r="F11" s="5"/>
      <c r="G11" s="5"/>
      <c r="H11" s="5"/>
      <c r="I11" s="5">
        <v>2153</v>
      </c>
      <c r="J11" s="5"/>
      <c r="K11" s="5"/>
      <c r="L11" s="5" t="s">
        <v>23</v>
      </c>
      <c r="M11" s="5"/>
      <c r="N11" s="5"/>
      <c r="O11" s="5"/>
      <c r="P11" s="5"/>
      <c r="Q11" s="5"/>
      <c r="R11" s="5"/>
      <c r="S11" s="5"/>
      <c r="T11" s="5"/>
    </row>
    <row r="12" spans="1:20" ht="16" x14ac:dyDescent="0.2">
      <c r="A12" s="5">
        <v>1720</v>
      </c>
      <c r="B12" s="5">
        <v>1</v>
      </c>
      <c r="C12" s="5"/>
      <c r="D12" s="5">
        <v>10</v>
      </c>
      <c r="E12" s="5"/>
      <c r="F12" s="5"/>
      <c r="G12" s="5">
        <f>(C12+(1/20)*D12+(1/240)*E12)/B12</f>
        <v>0.5</v>
      </c>
      <c r="H12" s="5"/>
      <c r="I12" s="5">
        <v>33</v>
      </c>
      <c r="J12" s="5" t="s">
        <v>14</v>
      </c>
      <c r="K12" s="5" t="s">
        <v>15</v>
      </c>
      <c r="L12" s="5" t="s">
        <v>9</v>
      </c>
      <c r="M12" s="5"/>
      <c r="N12" s="5"/>
      <c r="O12" s="5"/>
      <c r="P12" s="5"/>
      <c r="Q12" s="5"/>
      <c r="R12" s="5"/>
      <c r="S12" s="5"/>
      <c r="T12" s="5"/>
    </row>
    <row r="13" spans="1:20" ht="16" x14ac:dyDescent="0.2">
      <c r="A13" s="5">
        <v>1720</v>
      </c>
      <c r="B13" s="5">
        <v>1</v>
      </c>
      <c r="C13" s="5"/>
      <c r="D13" s="5">
        <v>8</v>
      </c>
      <c r="E13" s="5"/>
      <c r="F13" s="5"/>
      <c r="G13" s="5">
        <f>(C13+(1/20)*D13+(1/240)*E13)/B13</f>
        <v>0.4</v>
      </c>
      <c r="H13" s="5"/>
      <c r="I13" s="5">
        <v>33</v>
      </c>
      <c r="J13" s="5" t="s">
        <v>14</v>
      </c>
      <c r="K13" s="5" t="s">
        <v>10</v>
      </c>
      <c r="L13" s="5" t="s">
        <v>9</v>
      </c>
      <c r="M13" s="5"/>
      <c r="N13" s="5"/>
      <c r="O13" s="5"/>
      <c r="P13" s="5"/>
      <c r="Q13" s="5"/>
      <c r="R13" s="5"/>
      <c r="S13" s="5"/>
      <c r="T13" s="5"/>
    </row>
    <row r="14" spans="1:20" ht="16" x14ac:dyDescent="0.2">
      <c r="A14" s="5">
        <v>1720</v>
      </c>
      <c r="B14" s="5">
        <v>3</v>
      </c>
      <c r="C14" s="5">
        <v>1</v>
      </c>
      <c r="D14" s="5">
        <v>1</v>
      </c>
      <c r="E14" s="5">
        <v>9</v>
      </c>
      <c r="F14" s="5"/>
      <c r="G14" s="5">
        <f>(C14+(1/20)*D14+(1/240)*E14)/B14</f>
        <v>0.36250000000000004</v>
      </c>
      <c r="H14" s="5"/>
      <c r="I14" s="5"/>
      <c r="J14" s="5" t="s">
        <v>84</v>
      </c>
      <c r="K14" s="5"/>
      <c r="L14" s="5"/>
      <c r="M14" s="5"/>
      <c r="N14" s="5"/>
      <c r="O14" s="5"/>
      <c r="P14" s="5"/>
      <c r="Q14" s="5"/>
      <c r="R14" s="5"/>
      <c r="S14" s="5"/>
      <c r="T14" s="5"/>
    </row>
    <row r="15" spans="1:20" ht="16" x14ac:dyDescent="0.2">
      <c r="A15" s="5" t="s">
        <v>6</v>
      </c>
      <c r="B15" s="5">
        <v>1</v>
      </c>
      <c r="C15" s="5"/>
      <c r="D15" s="5">
        <v>18</v>
      </c>
      <c r="E15" s="5"/>
      <c r="F15" s="5"/>
      <c r="G15" s="5">
        <f>(C15+(1/20)*D15+(1/240)*E15)/B15</f>
        <v>0.9</v>
      </c>
      <c r="H15" s="5"/>
      <c r="I15" s="5">
        <v>396</v>
      </c>
      <c r="J15" s="5" t="s">
        <v>7</v>
      </c>
      <c r="K15" s="5"/>
      <c r="L15" s="5" t="s">
        <v>9</v>
      </c>
      <c r="M15" s="5"/>
      <c r="N15" s="5"/>
      <c r="O15" s="5"/>
      <c r="P15" s="5"/>
      <c r="Q15" s="5"/>
      <c r="R15" s="5"/>
      <c r="S15" s="5"/>
      <c r="T15" s="5"/>
    </row>
    <row r="16" spans="1:20" ht="16" x14ac:dyDescent="0.2">
      <c r="A16" s="5"/>
      <c r="B16" s="5"/>
      <c r="C16" s="5"/>
      <c r="D16" s="5"/>
      <c r="E16" s="5"/>
      <c r="F16" s="5"/>
      <c r="G16" s="5"/>
      <c r="H16" s="5"/>
      <c r="I16" s="5"/>
      <c r="J16" s="5"/>
      <c r="K16" s="5"/>
      <c r="L16" s="5"/>
      <c r="M16" s="5"/>
      <c r="N16" s="5"/>
      <c r="O16" s="5"/>
      <c r="P16" s="5"/>
      <c r="Q16" s="5"/>
      <c r="R16" s="5"/>
      <c r="S16" s="5"/>
      <c r="T16" s="5"/>
    </row>
    <row r="17" spans="1:20" ht="16" x14ac:dyDescent="0.2">
      <c r="A17" s="5">
        <v>1767</v>
      </c>
      <c r="B17" s="5">
        <v>12</v>
      </c>
      <c r="C17" s="5">
        <v>7</v>
      </c>
      <c r="D17" s="5">
        <v>16</v>
      </c>
      <c r="E17" s="5"/>
      <c r="F17" s="5"/>
      <c r="G17" s="5">
        <f t="shared" ref="G17:G48" si="0">(C17+(1/20)*D17+(1/240)*E17)/B17</f>
        <v>0.65</v>
      </c>
      <c r="H17" s="5"/>
      <c r="I17" s="5"/>
      <c r="J17" s="5" t="s">
        <v>76</v>
      </c>
      <c r="K17" s="5"/>
      <c r="L17" s="5"/>
      <c r="M17" s="5"/>
      <c r="N17" s="5"/>
      <c r="O17" s="5"/>
      <c r="P17" s="5"/>
      <c r="Q17" s="5"/>
      <c r="R17" s="5"/>
      <c r="S17" s="5"/>
      <c r="T17" s="5"/>
    </row>
    <row r="18" spans="1:20" ht="16" x14ac:dyDescent="0.2">
      <c r="A18" s="5">
        <v>1770</v>
      </c>
      <c r="B18" s="5">
        <v>2</v>
      </c>
      <c r="C18" s="5">
        <v>2</v>
      </c>
      <c r="D18" s="5">
        <v>16</v>
      </c>
      <c r="E18" s="5">
        <v>7</v>
      </c>
      <c r="F18" s="5"/>
      <c r="G18" s="5">
        <f t="shared" si="0"/>
        <v>1.4145833333333333</v>
      </c>
      <c r="H18" s="5"/>
      <c r="I18" s="5">
        <v>4</v>
      </c>
      <c r="J18" s="5"/>
      <c r="K18" s="5"/>
      <c r="L18" s="5" t="s">
        <v>36</v>
      </c>
      <c r="M18" s="5"/>
      <c r="N18" s="5"/>
      <c r="O18" s="5"/>
      <c r="P18" s="5"/>
      <c r="Q18" s="5"/>
      <c r="R18" s="5"/>
      <c r="S18" s="5"/>
      <c r="T18" s="5"/>
    </row>
    <row r="19" spans="1:20" ht="16" x14ac:dyDescent="0.2">
      <c r="A19" s="5">
        <v>1770</v>
      </c>
      <c r="B19" s="5">
        <v>2</v>
      </c>
      <c r="C19" s="5">
        <v>2</v>
      </c>
      <c r="D19" s="5">
        <v>14</v>
      </c>
      <c r="E19" s="5"/>
      <c r="F19" s="5"/>
      <c r="G19" s="5">
        <f t="shared" si="0"/>
        <v>1.35</v>
      </c>
      <c r="H19" s="5"/>
      <c r="I19" s="5">
        <v>5</v>
      </c>
      <c r="J19" s="5"/>
      <c r="K19" s="5"/>
      <c r="L19" s="5" t="s">
        <v>36</v>
      </c>
      <c r="M19" s="5"/>
      <c r="N19" s="5"/>
      <c r="O19" s="5"/>
      <c r="P19" s="5"/>
      <c r="Q19" s="5"/>
      <c r="R19" s="5"/>
      <c r="S19" s="5"/>
      <c r="T19" s="5"/>
    </row>
    <row r="20" spans="1:20" ht="16" x14ac:dyDescent="0.2">
      <c r="A20" s="5">
        <v>1770</v>
      </c>
      <c r="B20" s="5">
        <v>7.5</v>
      </c>
      <c r="C20" s="5">
        <v>7</v>
      </c>
      <c r="D20" s="5">
        <v>14</v>
      </c>
      <c r="E20" s="5">
        <v>2</v>
      </c>
      <c r="F20" s="5"/>
      <c r="G20" s="5">
        <f t="shared" si="0"/>
        <v>1.0277777777777779</v>
      </c>
      <c r="H20" s="5"/>
      <c r="I20" s="5">
        <v>7</v>
      </c>
      <c r="J20" s="5"/>
      <c r="K20" s="5"/>
      <c r="L20" s="5" t="s">
        <v>36</v>
      </c>
      <c r="M20" s="5"/>
      <c r="N20" s="5"/>
      <c r="O20" s="5"/>
      <c r="P20" s="5"/>
      <c r="Q20" s="5"/>
      <c r="R20" s="5"/>
      <c r="S20" s="5"/>
      <c r="T20" s="5"/>
    </row>
    <row r="21" spans="1:20" ht="16" x14ac:dyDescent="0.2">
      <c r="A21" s="5">
        <v>1770</v>
      </c>
      <c r="B21" s="5">
        <v>5</v>
      </c>
      <c r="C21" s="5">
        <v>7</v>
      </c>
      <c r="D21" s="5">
        <v>3</v>
      </c>
      <c r="E21" s="5">
        <v>9</v>
      </c>
      <c r="F21" s="5"/>
      <c r="G21" s="5">
        <f t="shared" si="0"/>
        <v>1.4375</v>
      </c>
      <c r="H21" s="5"/>
      <c r="I21" s="5">
        <v>15</v>
      </c>
      <c r="J21" s="5"/>
      <c r="K21" s="5"/>
      <c r="L21" s="5" t="s">
        <v>36</v>
      </c>
      <c r="M21" s="5"/>
      <c r="N21" s="5"/>
      <c r="O21" s="5"/>
      <c r="P21" s="5"/>
      <c r="Q21" s="5"/>
      <c r="R21" s="5"/>
      <c r="S21" s="5"/>
      <c r="T21" s="5"/>
    </row>
    <row r="22" spans="1:20" ht="16" x14ac:dyDescent="0.2">
      <c r="A22" s="5">
        <v>1770</v>
      </c>
      <c r="B22" s="5">
        <v>8</v>
      </c>
      <c r="C22" s="5">
        <v>11</v>
      </c>
      <c r="D22" s="5"/>
      <c r="E22" s="5"/>
      <c r="F22" s="5"/>
      <c r="G22" s="5">
        <f t="shared" si="0"/>
        <v>1.375</v>
      </c>
      <c r="H22" s="5"/>
      <c r="I22" s="5">
        <v>15</v>
      </c>
      <c r="J22" s="5"/>
      <c r="K22" s="5"/>
      <c r="L22" s="5" t="s">
        <v>36</v>
      </c>
      <c r="M22" s="5"/>
      <c r="N22" s="5"/>
      <c r="O22" s="5"/>
      <c r="P22" s="5"/>
      <c r="Q22" s="5"/>
      <c r="R22" s="5"/>
      <c r="S22" s="5"/>
      <c r="T22" s="5"/>
    </row>
    <row r="23" spans="1:20" ht="16" x14ac:dyDescent="0.2">
      <c r="A23" s="5">
        <v>1770</v>
      </c>
      <c r="B23" s="5">
        <v>4.5</v>
      </c>
      <c r="C23" s="5">
        <v>5</v>
      </c>
      <c r="D23" s="5">
        <v>15</v>
      </c>
      <c r="E23" s="5">
        <v>6</v>
      </c>
      <c r="F23" s="5"/>
      <c r="G23" s="5">
        <f t="shared" si="0"/>
        <v>1.2833333333333334</v>
      </c>
      <c r="H23" s="5"/>
      <c r="I23" s="5">
        <v>14</v>
      </c>
      <c r="J23" s="5"/>
      <c r="K23" s="5"/>
      <c r="L23" s="5" t="s">
        <v>36</v>
      </c>
      <c r="M23" s="5"/>
      <c r="N23" s="5"/>
      <c r="O23" s="5"/>
      <c r="P23" s="5"/>
      <c r="Q23" s="5"/>
      <c r="R23" s="5"/>
      <c r="S23" s="5"/>
      <c r="T23" s="5"/>
    </row>
    <row r="24" spans="1:20" ht="16" x14ac:dyDescent="0.2">
      <c r="A24" s="5">
        <v>1770</v>
      </c>
      <c r="B24" s="5">
        <v>4.5</v>
      </c>
      <c r="C24" s="5">
        <v>4</v>
      </c>
      <c r="D24" s="5">
        <v>19</v>
      </c>
      <c r="E24" s="5"/>
      <c r="F24" s="5"/>
      <c r="G24" s="5">
        <f t="shared" si="0"/>
        <v>1.1000000000000001</v>
      </c>
      <c r="H24" s="5"/>
      <c r="I24" s="5">
        <v>7</v>
      </c>
      <c r="J24" s="5"/>
      <c r="K24" s="5"/>
      <c r="L24" s="5" t="s">
        <v>36</v>
      </c>
      <c r="M24" s="5"/>
      <c r="N24" s="5"/>
      <c r="O24" s="5"/>
      <c r="P24" s="5"/>
      <c r="Q24" s="5"/>
      <c r="R24" s="5"/>
      <c r="S24" s="5"/>
      <c r="T24" s="5"/>
    </row>
    <row r="25" spans="1:20" ht="16" x14ac:dyDescent="0.2">
      <c r="A25" s="5">
        <v>1770</v>
      </c>
      <c r="B25" s="5">
        <v>1</v>
      </c>
      <c r="C25" s="5"/>
      <c r="D25" s="5">
        <v>10</v>
      </c>
      <c r="E25" s="5"/>
      <c r="F25" s="5"/>
      <c r="G25" s="5">
        <f t="shared" si="0"/>
        <v>0.5</v>
      </c>
      <c r="H25" s="5"/>
      <c r="I25" s="5"/>
      <c r="J25" s="5" t="s">
        <v>53</v>
      </c>
      <c r="K25" s="5"/>
      <c r="L25" s="5"/>
      <c r="M25" s="5"/>
      <c r="N25" s="5"/>
      <c r="O25" s="5"/>
      <c r="P25" s="5"/>
      <c r="Q25" s="5"/>
      <c r="R25" s="5"/>
      <c r="S25" s="5"/>
      <c r="T25" s="5"/>
    </row>
    <row r="26" spans="1:20" ht="16" x14ac:dyDescent="0.2">
      <c r="A26" s="5">
        <v>1771</v>
      </c>
      <c r="B26" s="5">
        <v>4</v>
      </c>
      <c r="C26" s="5">
        <v>4</v>
      </c>
      <c r="D26" s="5">
        <v>10</v>
      </c>
      <c r="E26" s="5">
        <v>8</v>
      </c>
      <c r="F26" s="5"/>
      <c r="G26" s="5">
        <f t="shared" si="0"/>
        <v>1.1333333333333333</v>
      </c>
      <c r="H26" s="5"/>
      <c r="I26" s="5">
        <v>18</v>
      </c>
      <c r="J26" s="5"/>
      <c r="K26" s="5"/>
      <c r="L26" s="5" t="s">
        <v>36</v>
      </c>
      <c r="M26" s="5"/>
      <c r="N26" s="5"/>
      <c r="O26" s="5"/>
      <c r="P26" s="5"/>
      <c r="Q26" s="5"/>
      <c r="R26" s="5"/>
      <c r="S26" s="5"/>
      <c r="T26" s="5"/>
    </row>
    <row r="27" spans="1:20" ht="16" x14ac:dyDescent="0.2">
      <c r="A27" s="5">
        <v>1771</v>
      </c>
      <c r="B27" s="5">
        <v>8</v>
      </c>
      <c r="C27" s="5">
        <v>9</v>
      </c>
      <c r="D27" s="5">
        <v>4</v>
      </c>
      <c r="E27" s="5">
        <v>8</v>
      </c>
      <c r="F27" s="5"/>
      <c r="G27" s="5">
        <f t="shared" si="0"/>
        <v>1.1541666666666666</v>
      </c>
      <c r="H27" s="5"/>
      <c r="I27" s="5">
        <v>19</v>
      </c>
      <c r="J27" s="5"/>
      <c r="K27" s="5"/>
      <c r="L27" s="5" t="s">
        <v>36</v>
      </c>
      <c r="M27" s="5"/>
      <c r="N27" s="5"/>
      <c r="O27" s="5"/>
      <c r="P27" s="5"/>
      <c r="Q27" s="5"/>
      <c r="R27" s="5"/>
      <c r="S27" s="5"/>
      <c r="T27" s="5"/>
    </row>
    <row r="28" spans="1:20" ht="16" x14ac:dyDescent="0.2">
      <c r="A28" s="5">
        <v>1771</v>
      </c>
      <c r="B28" s="5">
        <v>19</v>
      </c>
      <c r="C28" s="5">
        <v>20</v>
      </c>
      <c r="D28" s="5">
        <v>17</v>
      </c>
      <c r="E28" s="5">
        <v>2</v>
      </c>
      <c r="F28" s="5"/>
      <c r="G28" s="5">
        <f t="shared" si="0"/>
        <v>1.0978070175438597</v>
      </c>
      <c r="H28" s="5"/>
      <c r="I28" s="5">
        <v>28</v>
      </c>
      <c r="J28" s="5"/>
      <c r="K28" s="5"/>
      <c r="L28" s="5" t="s">
        <v>36</v>
      </c>
      <c r="M28" s="5"/>
      <c r="N28" s="5"/>
      <c r="O28" s="5"/>
      <c r="P28" s="5"/>
      <c r="Q28" s="5"/>
      <c r="R28" s="5"/>
      <c r="S28" s="5"/>
      <c r="T28" s="5"/>
    </row>
    <row r="29" spans="1:20" ht="16" x14ac:dyDescent="0.2">
      <c r="A29" s="5">
        <v>1771</v>
      </c>
      <c r="B29" s="5">
        <v>7.5</v>
      </c>
      <c r="C29" s="5">
        <v>10</v>
      </c>
      <c r="D29" s="5">
        <v>3</v>
      </c>
      <c r="E29" s="5">
        <v>9</v>
      </c>
      <c r="F29" s="5"/>
      <c r="G29" s="5">
        <f t="shared" si="0"/>
        <v>1.3583333333333334</v>
      </c>
      <c r="H29" s="5"/>
      <c r="I29" s="5">
        <v>29</v>
      </c>
      <c r="J29" s="5"/>
      <c r="K29" s="5"/>
      <c r="L29" s="5" t="s">
        <v>36</v>
      </c>
      <c r="M29" s="5"/>
      <c r="N29" s="5"/>
      <c r="O29" s="5"/>
      <c r="P29" s="5"/>
      <c r="Q29" s="5"/>
      <c r="R29" s="5"/>
      <c r="S29" s="5"/>
      <c r="T29" s="5"/>
    </row>
    <row r="30" spans="1:20" ht="16" x14ac:dyDescent="0.2">
      <c r="A30" s="5">
        <v>1772</v>
      </c>
      <c r="B30" s="5">
        <v>4</v>
      </c>
      <c r="C30" s="5">
        <v>6</v>
      </c>
      <c r="D30" s="5"/>
      <c r="E30" s="5"/>
      <c r="F30" s="5"/>
      <c r="G30" s="5">
        <f t="shared" si="0"/>
        <v>1.5</v>
      </c>
      <c r="H30" s="5"/>
      <c r="I30" s="5">
        <v>32</v>
      </c>
      <c r="J30" s="5"/>
      <c r="K30" s="5"/>
      <c r="L30" s="5" t="s">
        <v>36</v>
      </c>
      <c r="M30" s="5"/>
      <c r="N30" s="5"/>
      <c r="O30" s="5"/>
      <c r="P30" s="5"/>
      <c r="Q30" s="5"/>
      <c r="R30" s="5"/>
      <c r="S30" s="5"/>
      <c r="T30" s="5"/>
    </row>
    <row r="31" spans="1:20" ht="16" x14ac:dyDescent="0.2">
      <c r="A31" s="5">
        <v>1773</v>
      </c>
      <c r="B31" s="5">
        <v>5.3</v>
      </c>
      <c r="C31" s="5">
        <v>7</v>
      </c>
      <c r="D31" s="5">
        <v>11</v>
      </c>
      <c r="E31" s="5">
        <v>2</v>
      </c>
      <c r="F31" s="5"/>
      <c r="G31" s="5">
        <f t="shared" si="0"/>
        <v>1.4261006289308178</v>
      </c>
      <c r="H31" s="5"/>
      <c r="I31" s="5"/>
      <c r="J31" s="5"/>
      <c r="K31" s="5"/>
      <c r="L31" s="5" t="s">
        <v>36</v>
      </c>
      <c r="M31" s="5"/>
      <c r="N31" s="5"/>
      <c r="O31" s="5"/>
      <c r="P31" s="5"/>
      <c r="Q31" s="5"/>
      <c r="R31" s="5"/>
      <c r="S31" s="5"/>
      <c r="T31" s="5"/>
    </row>
    <row r="32" spans="1:20" ht="16" x14ac:dyDescent="0.2">
      <c r="A32" s="5">
        <v>1773</v>
      </c>
      <c r="B32" s="5">
        <v>13</v>
      </c>
      <c r="C32" s="5">
        <v>14</v>
      </c>
      <c r="D32" s="5">
        <v>6</v>
      </c>
      <c r="E32" s="5"/>
      <c r="F32" s="5"/>
      <c r="G32" s="5">
        <f t="shared" si="0"/>
        <v>1.1000000000000001</v>
      </c>
      <c r="H32" s="5"/>
      <c r="I32" s="5">
        <v>49</v>
      </c>
      <c r="J32" s="5"/>
      <c r="K32" s="5"/>
      <c r="L32" s="5" t="s">
        <v>36</v>
      </c>
      <c r="M32" s="5"/>
      <c r="N32" s="5"/>
      <c r="O32" s="5"/>
      <c r="P32" s="5"/>
      <c r="Q32" s="5"/>
      <c r="R32" s="5"/>
      <c r="S32" s="5"/>
      <c r="T32" s="5"/>
    </row>
    <row r="33" spans="1:20" ht="16" x14ac:dyDescent="0.2">
      <c r="A33" s="5">
        <v>1773</v>
      </c>
      <c r="B33" s="5">
        <v>5.3</v>
      </c>
      <c r="C33" s="5">
        <v>7</v>
      </c>
      <c r="D33" s="5">
        <v>11</v>
      </c>
      <c r="E33" s="5">
        <v>32</v>
      </c>
      <c r="F33" s="5"/>
      <c r="G33" s="5">
        <f t="shared" si="0"/>
        <v>1.449685534591195</v>
      </c>
      <c r="H33" s="5"/>
      <c r="I33" s="5">
        <v>46</v>
      </c>
      <c r="J33" s="5"/>
      <c r="K33" s="5"/>
      <c r="L33" s="5" t="s">
        <v>36</v>
      </c>
      <c r="M33" s="5"/>
      <c r="N33" s="5"/>
      <c r="O33" s="5"/>
      <c r="P33" s="5"/>
      <c r="Q33" s="5"/>
      <c r="R33" s="5"/>
      <c r="S33" s="5"/>
      <c r="T33" s="5"/>
    </row>
    <row r="34" spans="1:20" ht="16" x14ac:dyDescent="0.2">
      <c r="A34" s="5">
        <v>1773</v>
      </c>
      <c r="B34" s="5">
        <v>14</v>
      </c>
      <c r="C34" s="5">
        <v>13</v>
      </c>
      <c r="D34" s="5">
        <v>9</v>
      </c>
      <c r="E34" s="5"/>
      <c r="F34" s="5"/>
      <c r="G34" s="5">
        <f t="shared" si="0"/>
        <v>0.96071428571428563</v>
      </c>
      <c r="H34" s="5"/>
      <c r="I34" s="5">
        <v>57</v>
      </c>
      <c r="J34" s="5"/>
      <c r="K34" s="5"/>
      <c r="L34" s="5" t="s">
        <v>36</v>
      </c>
      <c r="M34" s="5"/>
      <c r="N34" s="5"/>
      <c r="O34" s="5"/>
      <c r="P34" s="5"/>
      <c r="Q34" s="5"/>
      <c r="R34" s="5"/>
      <c r="S34" s="5"/>
      <c r="T34" s="5"/>
    </row>
    <row r="35" spans="1:20" ht="16" x14ac:dyDescent="0.2">
      <c r="A35" s="5">
        <v>1773</v>
      </c>
      <c r="B35" s="5">
        <v>3</v>
      </c>
      <c r="C35" s="5">
        <v>3</v>
      </c>
      <c r="D35" s="5">
        <v>18</v>
      </c>
      <c r="E35" s="5">
        <v>9</v>
      </c>
      <c r="F35" s="5"/>
      <c r="G35" s="5">
        <f t="shared" si="0"/>
        <v>1.3125</v>
      </c>
      <c r="H35" s="5"/>
      <c r="I35" s="5">
        <v>59</v>
      </c>
      <c r="J35" s="5"/>
      <c r="K35" s="5"/>
      <c r="L35" s="5" t="s">
        <v>36</v>
      </c>
      <c r="M35" s="5"/>
      <c r="N35" s="5"/>
      <c r="O35" s="5"/>
      <c r="P35" s="5"/>
      <c r="Q35" s="5"/>
      <c r="R35" s="5"/>
      <c r="S35" s="5"/>
      <c r="T35" s="5"/>
    </row>
    <row r="36" spans="1:20" ht="16" x14ac:dyDescent="0.2">
      <c r="A36" s="5">
        <v>1774</v>
      </c>
      <c r="B36" s="5">
        <v>9</v>
      </c>
      <c r="C36" s="5">
        <v>10</v>
      </c>
      <c r="D36" s="5">
        <v>2</v>
      </c>
      <c r="E36" s="5"/>
      <c r="F36" s="5"/>
      <c r="G36" s="5">
        <f t="shared" si="0"/>
        <v>1.1222222222222222</v>
      </c>
      <c r="H36" s="5"/>
      <c r="I36" s="5">
        <v>66</v>
      </c>
      <c r="J36" s="5"/>
      <c r="K36" s="5"/>
      <c r="L36" s="5" t="s">
        <v>36</v>
      </c>
      <c r="M36" s="5"/>
      <c r="N36" s="5"/>
      <c r="O36" s="5"/>
      <c r="P36" s="5"/>
      <c r="Q36" s="5"/>
      <c r="R36" s="5"/>
      <c r="S36" s="5"/>
      <c r="T36" s="5"/>
    </row>
    <row r="37" spans="1:20" ht="16" x14ac:dyDescent="0.2">
      <c r="A37" s="5">
        <v>1774</v>
      </c>
      <c r="B37" s="5">
        <v>8.5</v>
      </c>
      <c r="C37" s="5">
        <v>9</v>
      </c>
      <c r="D37" s="5">
        <v>11</v>
      </c>
      <c r="E37" s="5">
        <v>3</v>
      </c>
      <c r="F37" s="5"/>
      <c r="G37" s="5">
        <f t="shared" si="0"/>
        <v>1.125</v>
      </c>
      <c r="H37" s="5"/>
      <c r="I37" s="5">
        <v>69</v>
      </c>
      <c r="J37" s="5"/>
      <c r="K37" s="5"/>
      <c r="L37" s="5" t="s">
        <v>36</v>
      </c>
      <c r="M37" s="5"/>
      <c r="N37" s="5"/>
      <c r="O37" s="5"/>
      <c r="P37" s="5"/>
      <c r="Q37" s="5"/>
      <c r="R37" s="5"/>
      <c r="S37" s="5"/>
      <c r="T37" s="5"/>
    </row>
    <row r="38" spans="1:20" ht="16" x14ac:dyDescent="0.2">
      <c r="A38" s="5">
        <v>1775</v>
      </c>
      <c r="B38" s="5">
        <v>4</v>
      </c>
      <c r="C38" s="5">
        <v>4</v>
      </c>
      <c r="D38" s="5">
        <v>8</v>
      </c>
      <c r="E38" s="5">
        <v>8</v>
      </c>
      <c r="F38" s="5"/>
      <c r="G38" s="5">
        <f t="shared" si="0"/>
        <v>1.1083333333333334</v>
      </c>
      <c r="H38" s="5"/>
      <c r="I38" s="5">
        <v>71</v>
      </c>
      <c r="J38" s="5"/>
      <c r="K38" s="5"/>
      <c r="L38" s="5" t="s">
        <v>36</v>
      </c>
      <c r="M38" s="5"/>
      <c r="N38" s="5"/>
      <c r="O38" s="5"/>
      <c r="P38" s="5"/>
      <c r="Q38" s="5"/>
      <c r="R38" s="5"/>
      <c r="S38" s="5"/>
      <c r="T38" s="5"/>
    </row>
    <row r="39" spans="1:20" ht="16" x14ac:dyDescent="0.2">
      <c r="A39" s="5">
        <v>1775</v>
      </c>
      <c r="B39" s="5">
        <v>4.3</v>
      </c>
      <c r="C39" s="5">
        <v>5</v>
      </c>
      <c r="D39" s="5">
        <v>11</v>
      </c>
      <c r="E39" s="5">
        <v>2</v>
      </c>
      <c r="F39" s="5"/>
      <c r="G39" s="5">
        <f t="shared" si="0"/>
        <v>1.2926356589147288</v>
      </c>
      <c r="H39" s="5"/>
      <c r="I39" s="5">
        <v>74</v>
      </c>
      <c r="J39" s="5"/>
      <c r="K39" s="5"/>
      <c r="L39" s="5" t="s">
        <v>36</v>
      </c>
      <c r="M39" s="5"/>
      <c r="N39" s="5"/>
      <c r="O39" s="5"/>
      <c r="P39" s="5"/>
      <c r="Q39" s="5"/>
      <c r="R39" s="5"/>
      <c r="S39" s="5"/>
      <c r="T39" s="5"/>
    </row>
    <row r="40" spans="1:20" ht="16" x14ac:dyDescent="0.2">
      <c r="A40" s="5">
        <v>1775</v>
      </c>
      <c r="B40" s="5">
        <v>1</v>
      </c>
      <c r="C40" s="5"/>
      <c r="D40" s="5">
        <v>15</v>
      </c>
      <c r="E40" s="5"/>
      <c r="F40" s="5"/>
      <c r="G40" s="5">
        <f t="shared" si="0"/>
        <v>0.75</v>
      </c>
      <c r="H40" s="5"/>
      <c r="I40" s="5"/>
      <c r="J40" s="5" t="s">
        <v>54</v>
      </c>
      <c r="K40" s="5"/>
      <c r="L40" s="5"/>
      <c r="M40" s="5"/>
      <c r="N40" s="5"/>
      <c r="O40" s="5"/>
      <c r="P40" s="5"/>
      <c r="Q40" s="5"/>
      <c r="R40" s="5"/>
      <c r="S40" s="5"/>
      <c r="T40" s="5"/>
    </row>
    <row r="41" spans="1:20" ht="16" x14ac:dyDescent="0.2">
      <c r="A41" s="5">
        <v>1776</v>
      </c>
      <c r="B41" s="5">
        <v>1</v>
      </c>
      <c r="C41" s="5">
        <v>2</v>
      </c>
      <c r="D41" s="5"/>
      <c r="E41" s="5"/>
      <c r="F41" s="5"/>
      <c r="G41" s="5">
        <f t="shared" si="0"/>
        <v>2</v>
      </c>
      <c r="H41" s="5"/>
      <c r="I41" s="5">
        <v>2285</v>
      </c>
      <c r="J41" s="5"/>
      <c r="K41" s="5"/>
      <c r="L41" s="5" t="s">
        <v>23</v>
      </c>
      <c r="M41" s="5"/>
      <c r="N41" s="5"/>
      <c r="O41" s="5"/>
      <c r="P41" s="5"/>
      <c r="Q41" s="5"/>
      <c r="R41" s="5"/>
      <c r="S41" s="5"/>
      <c r="T41" s="5"/>
    </row>
    <row r="42" spans="1:20" ht="16" x14ac:dyDescent="0.2">
      <c r="A42" s="5">
        <v>1776</v>
      </c>
      <c r="B42" s="5">
        <v>1.5</v>
      </c>
      <c r="C42" s="5">
        <v>1</v>
      </c>
      <c r="D42" s="5">
        <v>17</v>
      </c>
      <c r="E42" s="5">
        <v>6</v>
      </c>
      <c r="F42" s="5"/>
      <c r="G42" s="5">
        <f t="shared" si="0"/>
        <v>1.25</v>
      </c>
      <c r="H42" s="5"/>
      <c r="I42" s="5">
        <v>82</v>
      </c>
      <c r="J42" s="5"/>
      <c r="K42" s="5"/>
      <c r="L42" s="5" t="s">
        <v>36</v>
      </c>
      <c r="M42" s="5"/>
      <c r="N42" s="5"/>
      <c r="O42" s="5"/>
      <c r="P42" s="5"/>
      <c r="Q42" s="5"/>
      <c r="R42" s="5"/>
      <c r="S42" s="5"/>
      <c r="T42" s="5"/>
    </row>
    <row r="43" spans="1:20" ht="16" x14ac:dyDescent="0.2">
      <c r="A43" s="5">
        <v>1776</v>
      </c>
      <c r="B43" s="5">
        <v>1</v>
      </c>
      <c r="C43" s="5"/>
      <c r="D43" s="5">
        <v>19</v>
      </c>
      <c r="E43" s="5">
        <v>2</v>
      </c>
      <c r="F43" s="5"/>
      <c r="G43" s="5">
        <f t="shared" si="0"/>
        <v>0.95833333333333337</v>
      </c>
      <c r="H43" s="5"/>
      <c r="I43" s="5">
        <v>84</v>
      </c>
      <c r="J43" s="5"/>
      <c r="K43" s="5"/>
      <c r="L43" s="5" t="s">
        <v>36</v>
      </c>
      <c r="M43" s="5"/>
      <c r="N43" s="5"/>
      <c r="O43" s="5"/>
      <c r="P43" s="5"/>
      <c r="Q43" s="5"/>
      <c r="R43" s="5"/>
      <c r="S43" s="5"/>
      <c r="T43" s="5"/>
    </row>
    <row r="44" spans="1:20" ht="16" x14ac:dyDescent="0.2">
      <c r="A44" s="5">
        <v>1776</v>
      </c>
      <c r="B44" s="5">
        <v>3.5</v>
      </c>
      <c r="C44" s="5">
        <v>5</v>
      </c>
      <c r="D44" s="5"/>
      <c r="E44" s="5"/>
      <c r="F44" s="5"/>
      <c r="G44" s="5">
        <f t="shared" si="0"/>
        <v>1.4285714285714286</v>
      </c>
      <c r="H44" s="5"/>
      <c r="I44" s="5">
        <v>86</v>
      </c>
      <c r="J44" s="5"/>
      <c r="K44" s="5"/>
      <c r="L44" s="5" t="s">
        <v>36</v>
      </c>
      <c r="M44" s="5"/>
      <c r="N44" s="5"/>
      <c r="O44" s="5"/>
      <c r="P44" s="5"/>
      <c r="Q44" s="5"/>
      <c r="R44" s="5"/>
      <c r="S44" s="5"/>
      <c r="T44" s="5"/>
    </row>
    <row r="45" spans="1:20" ht="16" x14ac:dyDescent="0.2">
      <c r="A45" s="5">
        <v>1776</v>
      </c>
      <c r="B45" s="5">
        <v>3</v>
      </c>
      <c r="C45" s="5">
        <v>3</v>
      </c>
      <c r="D45" s="5">
        <v>7</v>
      </c>
      <c r="E45" s="5">
        <v>6</v>
      </c>
      <c r="F45" s="5"/>
      <c r="G45" s="5">
        <f t="shared" si="0"/>
        <v>1.125</v>
      </c>
      <c r="H45" s="5"/>
      <c r="I45" s="5"/>
      <c r="J45" s="5" t="s">
        <v>55</v>
      </c>
      <c r="K45" s="5"/>
      <c r="L45" s="5"/>
      <c r="M45" s="5"/>
      <c r="N45" s="5"/>
      <c r="O45" s="5"/>
      <c r="P45" s="5"/>
      <c r="Q45" s="5"/>
      <c r="R45" s="5"/>
      <c r="S45" s="5"/>
      <c r="T45" s="5"/>
    </row>
    <row r="46" spans="1:20" ht="16" x14ac:dyDescent="0.2">
      <c r="A46" s="5">
        <v>1778</v>
      </c>
      <c r="B46" s="5">
        <v>1</v>
      </c>
      <c r="C46" s="5">
        <v>4</v>
      </c>
      <c r="D46" s="5"/>
      <c r="E46" s="5"/>
      <c r="F46" s="5"/>
      <c r="G46" s="5">
        <f t="shared" si="0"/>
        <v>4</v>
      </c>
      <c r="H46" s="5"/>
      <c r="I46" s="5">
        <v>88</v>
      </c>
      <c r="J46" s="5"/>
      <c r="K46" s="5"/>
      <c r="L46" s="5" t="s">
        <v>36</v>
      </c>
      <c r="M46" s="5"/>
      <c r="N46" s="5"/>
      <c r="O46" s="5"/>
      <c r="P46" s="5"/>
      <c r="Q46" s="5"/>
      <c r="R46" s="5"/>
      <c r="S46" s="5"/>
      <c r="T46" s="5"/>
    </row>
    <row r="47" spans="1:20" ht="16" x14ac:dyDescent="0.2">
      <c r="A47" s="5">
        <v>1778</v>
      </c>
      <c r="B47" s="5">
        <v>1</v>
      </c>
      <c r="C47" s="5">
        <v>4</v>
      </c>
      <c r="D47" s="5">
        <v>10</v>
      </c>
      <c r="E47" s="5"/>
      <c r="F47" s="5"/>
      <c r="G47" s="5">
        <f t="shared" si="0"/>
        <v>4.5</v>
      </c>
      <c r="H47" s="5"/>
      <c r="I47" s="5">
        <v>89</v>
      </c>
      <c r="J47" s="5"/>
      <c r="K47" s="5"/>
      <c r="L47" s="5" t="s">
        <v>36</v>
      </c>
      <c r="M47" s="5"/>
      <c r="N47" s="5"/>
      <c r="O47" s="5"/>
      <c r="P47" s="5"/>
      <c r="Q47" s="5"/>
      <c r="R47" s="5"/>
      <c r="S47" s="5"/>
      <c r="T47" s="5"/>
    </row>
    <row r="48" spans="1:20" ht="16" x14ac:dyDescent="0.2">
      <c r="A48" s="5">
        <v>1778</v>
      </c>
      <c r="B48" s="5">
        <v>1</v>
      </c>
      <c r="C48" s="5">
        <v>0</v>
      </c>
      <c r="D48" s="5">
        <v>45</v>
      </c>
      <c r="E48" s="5">
        <v>0</v>
      </c>
      <c r="F48" s="5"/>
      <c r="G48" s="5">
        <f t="shared" si="0"/>
        <v>2.25</v>
      </c>
      <c r="H48" s="5"/>
      <c r="I48" s="5">
        <v>90</v>
      </c>
      <c r="J48" s="5"/>
      <c r="K48" s="5"/>
      <c r="L48" s="5" t="s">
        <v>36</v>
      </c>
      <c r="M48" s="5"/>
      <c r="N48" s="5"/>
      <c r="O48" s="5"/>
      <c r="P48" s="5"/>
      <c r="Q48" s="5"/>
      <c r="R48" s="5"/>
      <c r="S48" s="5"/>
      <c r="T48" s="5"/>
    </row>
    <row r="49" spans="1:20" ht="16" x14ac:dyDescent="0.2">
      <c r="A49" s="5">
        <v>1780</v>
      </c>
      <c r="B49" s="5">
        <v>1</v>
      </c>
      <c r="C49" s="5"/>
      <c r="D49" s="9"/>
      <c r="E49" s="5"/>
      <c r="F49" s="5">
        <v>8</v>
      </c>
      <c r="G49" s="5">
        <f>F49/7.9104</f>
        <v>1.0113268608414239</v>
      </c>
      <c r="H49" s="9">
        <f>F49</f>
        <v>8</v>
      </c>
      <c r="I49" s="5">
        <v>33</v>
      </c>
      <c r="J49" s="5" t="s">
        <v>14</v>
      </c>
      <c r="K49" s="5" t="s">
        <v>15</v>
      </c>
      <c r="L49" s="5" t="s">
        <v>9</v>
      </c>
      <c r="M49" s="5"/>
      <c r="N49" s="5"/>
      <c r="O49" s="5"/>
      <c r="P49" s="5"/>
      <c r="Q49" s="5"/>
      <c r="R49" s="5"/>
      <c r="S49" s="5"/>
      <c r="T49" s="5"/>
    </row>
    <row r="50" spans="1:20" ht="16" x14ac:dyDescent="0.2">
      <c r="A50" s="5">
        <v>1780</v>
      </c>
      <c r="B50" s="5">
        <v>1</v>
      </c>
      <c r="C50" s="5"/>
      <c r="D50" s="9"/>
      <c r="E50" s="5"/>
      <c r="F50" s="5">
        <v>6</v>
      </c>
      <c r="G50" s="5">
        <f>F50/7.9104</f>
        <v>0.7584951456310679</v>
      </c>
      <c r="H50" s="9">
        <f>F50</f>
        <v>6</v>
      </c>
      <c r="I50" s="5">
        <v>33</v>
      </c>
      <c r="J50" s="5" t="s">
        <v>14</v>
      </c>
      <c r="K50" s="5" t="s">
        <v>10</v>
      </c>
      <c r="L50" s="5" t="s">
        <v>9</v>
      </c>
      <c r="M50" s="5"/>
      <c r="N50" s="5"/>
      <c r="O50" s="5"/>
      <c r="P50" s="5"/>
      <c r="Q50" s="5"/>
      <c r="R50" s="5"/>
      <c r="S50" s="5"/>
      <c r="T50" s="5"/>
    </row>
    <row r="51" spans="1:20" ht="16" x14ac:dyDescent="0.2">
      <c r="A51" s="5">
        <v>1780</v>
      </c>
      <c r="B51" s="5">
        <v>1</v>
      </c>
      <c r="C51" s="5"/>
      <c r="D51" s="5"/>
      <c r="E51" s="5"/>
      <c r="F51" s="5">
        <v>2.5</v>
      </c>
      <c r="G51" s="5"/>
      <c r="H51" s="5">
        <f>F51/B51</f>
        <v>2.5</v>
      </c>
      <c r="I51" s="5"/>
      <c r="J51" s="5" t="s">
        <v>64</v>
      </c>
      <c r="K51" s="5"/>
      <c r="L51" s="5"/>
      <c r="M51" s="5"/>
      <c r="N51" s="5"/>
      <c r="O51" s="5"/>
      <c r="P51" s="5"/>
      <c r="Q51" s="5"/>
      <c r="R51" s="5"/>
      <c r="S51" s="5"/>
      <c r="T51" s="5"/>
    </row>
    <row r="52" spans="1:20" ht="16" x14ac:dyDescent="0.2">
      <c r="A52" s="5">
        <v>1785</v>
      </c>
      <c r="B52" s="5">
        <v>13.5</v>
      </c>
      <c r="C52" s="5">
        <v>20</v>
      </c>
      <c r="D52" s="5">
        <v>5</v>
      </c>
      <c r="E52" s="5"/>
      <c r="F52" s="5"/>
      <c r="G52" s="5">
        <f t="shared" ref="G52:G76" si="1">(C52+(1/20)*D52+(1/240)*E52)/B52</f>
        <v>1.5</v>
      </c>
      <c r="H52" s="5"/>
      <c r="I52" s="5">
        <v>102</v>
      </c>
      <c r="J52" s="5"/>
      <c r="K52" s="5"/>
      <c r="L52" s="5" t="s">
        <v>36</v>
      </c>
      <c r="M52" s="5"/>
      <c r="N52" s="5"/>
      <c r="O52" s="5"/>
      <c r="P52" s="5"/>
      <c r="Q52" s="5"/>
      <c r="R52" s="5"/>
      <c r="S52" s="5"/>
      <c r="T52" s="5"/>
    </row>
    <row r="53" spans="1:20" ht="16" x14ac:dyDescent="0.2">
      <c r="A53" s="5">
        <v>1785</v>
      </c>
      <c r="B53" s="5">
        <v>10.75</v>
      </c>
      <c r="C53" s="5">
        <v>8</v>
      </c>
      <c r="D53" s="5">
        <v>1</v>
      </c>
      <c r="E53" s="5">
        <v>3</v>
      </c>
      <c r="F53" s="5"/>
      <c r="G53" s="5">
        <f t="shared" si="1"/>
        <v>0.75</v>
      </c>
      <c r="H53" s="5"/>
      <c r="I53" s="5">
        <v>103</v>
      </c>
      <c r="J53" s="5" t="s">
        <v>40</v>
      </c>
      <c r="K53" s="5"/>
      <c r="L53" s="5" t="s">
        <v>36</v>
      </c>
      <c r="M53" s="5"/>
      <c r="N53" s="5"/>
      <c r="O53" s="5"/>
      <c r="P53" s="5"/>
      <c r="Q53" s="5"/>
      <c r="R53" s="5"/>
      <c r="S53" s="5"/>
      <c r="T53" s="5"/>
    </row>
    <row r="54" spans="1:20" ht="16" x14ac:dyDescent="0.2">
      <c r="A54" s="5">
        <v>1785</v>
      </c>
      <c r="B54" s="5">
        <v>24.5</v>
      </c>
      <c r="C54" s="5">
        <v>18</v>
      </c>
      <c r="D54" s="5">
        <v>7</v>
      </c>
      <c r="E54" s="5">
        <v>6</v>
      </c>
      <c r="F54" s="5"/>
      <c r="G54" s="5">
        <f t="shared" si="1"/>
        <v>0.75</v>
      </c>
      <c r="H54" s="5"/>
      <c r="I54" s="5">
        <v>104</v>
      </c>
      <c r="J54" s="5" t="s">
        <v>40</v>
      </c>
      <c r="K54" s="5"/>
      <c r="L54" s="5" t="s">
        <v>36</v>
      </c>
      <c r="M54" s="5"/>
      <c r="N54" s="5"/>
      <c r="O54" s="5"/>
      <c r="P54" s="5"/>
      <c r="Q54" s="5"/>
      <c r="R54" s="5"/>
      <c r="S54" s="5"/>
      <c r="T54" s="5"/>
    </row>
    <row r="55" spans="1:20" ht="16" x14ac:dyDescent="0.2">
      <c r="A55" s="5">
        <v>1785</v>
      </c>
      <c r="B55" s="5">
        <v>11</v>
      </c>
      <c r="C55" s="5"/>
      <c r="D55" s="5">
        <v>33</v>
      </c>
      <c r="E55" s="5"/>
      <c r="F55" s="5"/>
      <c r="G55" s="5">
        <f t="shared" si="1"/>
        <v>0.15000000000000002</v>
      </c>
      <c r="H55" s="5"/>
      <c r="I55" s="5">
        <v>104</v>
      </c>
      <c r="J55" s="5" t="s">
        <v>40</v>
      </c>
      <c r="K55" s="5"/>
      <c r="L55" s="5" t="s">
        <v>36</v>
      </c>
      <c r="M55" s="5"/>
      <c r="N55" s="5"/>
      <c r="O55" s="5"/>
      <c r="P55" s="5"/>
      <c r="Q55" s="5"/>
      <c r="R55" s="5"/>
      <c r="S55" s="5"/>
      <c r="T55" s="5"/>
    </row>
    <row r="56" spans="1:20" ht="16" x14ac:dyDescent="0.2">
      <c r="A56" s="5">
        <v>1785</v>
      </c>
      <c r="B56" s="5">
        <v>11</v>
      </c>
      <c r="C56" s="5">
        <v>8</v>
      </c>
      <c r="D56" s="5">
        <v>5</v>
      </c>
      <c r="E56" s="5"/>
      <c r="F56" s="5"/>
      <c r="G56" s="5">
        <f t="shared" si="1"/>
        <v>0.75</v>
      </c>
      <c r="H56" s="5"/>
      <c r="I56" s="5">
        <v>104</v>
      </c>
      <c r="J56" s="5" t="s">
        <v>40</v>
      </c>
      <c r="K56" s="5"/>
      <c r="L56" s="5" t="s">
        <v>36</v>
      </c>
      <c r="M56" s="5"/>
      <c r="N56" s="5"/>
      <c r="O56" s="5"/>
      <c r="P56" s="5"/>
      <c r="Q56" s="5"/>
      <c r="R56" s="5"/>
      <c r="S56" s="5"/>
      <c r="T56" s="5"/>
    </row>
    <row r="57" spans="1:20" ht="16" x14ac:dyDescent="0.2">
      <c r="A57" s="5">
        <v>1785</v>
      </c>
      <c r="B57" s="5">
        <v>23.3</v>
      </c>
      <c r="C57" s="5">
        <v>4</v>
      </c>
      <c r="D57" s="5">
        <v>13</v>
      </c>
      <c r="E57" s="5"/>
      <c r="F57" s="5"/>
      <c r="G57" s="5">
        <f t="shared" si="1"/>
        <v>0.19957081545064378</v>
      </c>
      <c r="H57" s="5"/>
      <c r="I57" s="5">
        <v>105</v>
      </c>
      <c r="J57" s="5" t="s">
        <v>40</v>
      </c>
      <c r="K57" s="5"/>
      <c r="L57" s="5" t="s">
        <v>36</v>
      </c>
      <c r="M57" s="5"/>
      <c r="N57" s="5"/>
      <c r="O57" s="5"/>
      <c r="P57" s="5"/>
      <c r="Q57" s="5"/>
      <c r="R57" s="5"/>
      <c r="S57" s="5"/>
      <c r="T57" s="5"/>
    </row>
    <row r="58" spans="1:20" ht="16" x14ac:dyDescent="0.2">
      <c r="A58" s="5">
        <v>1785</v>
      </c>
      <c r="B58" s="5">
        <v>11</v>
      </c>
      <c r="C58" s="5">
        <v>11</v>
      </c>
      <c r="D58" s="5"/>
      <c r="E58" s="5"/>
      <c r="F58" s="5"/>
      <c r="G58" s="5">
        <f t="shared" si="1"/>
        <v>1</v>
      </c>
      <c r="H58" s="5"/>
      <c r="I58" s="5"/>
      <c r="J58" s="5" t="s">
        <v>56</v>
      </c>
      <c r="K58" s="5"/>
      <c r="L58" s="5"/>
      <c r="M58" s="5"/>
      <c r="N58" s="5"/>
      <c r="O58" s="5"/>
      <c r="P58" s="5"/>
      <c r="Q58" s="5"/>
      <c r="R58" s="5"/>
      <c r="S58" s="5"/>
      <c r="T58" s="5"/>
    </row>
    <row r="59" spans="1:20" ht="16" x14ac:dyDescent="0.2">
      <c r="A59" s="5">
        <v>1786</v>
      </c>
      <c r="B59" s="5">
        <v>8</v>
      </c>
      <c r="C59" s="5">
        <v>13</v>
      </c>
      <c r="D59" s="5">
        <v>8</v>
      </c>
      <c r="E59" s="5">
        <v>8</v>
      </c>
      <c r="F59" s="5"/>
      <c r="G59" s="5">
        <f t="shared" si="1"/>
        <v>1.6791666666666667</v>
      </c>
      <c r="H59" s="5"/>
      <c r="I59" s="5">
        <v>113</v>
      </c>
      <c r="J59" s="5"/>
      <c r="K59" s="5"/>
      <c r="L59" s="5" t="s">
        <v>36</v>
      </c>
      <c r="M59" s="5"/>
      <c r="N59" s="5"/>
      <c r="O59" s="5"/>
      <c r="P59" s="5"/>
      <c r="Q59" s="5"/>
      <c r="R59" s="5"/>
      <c r="S59" s="5"/>
      <c r="T59" s="5"/>
    </row>
    <row r="60" spans="1:20" ht="16" x14ac:dyDescent="0.2">
      <c r="A60" s="5">
        <v>1786</v>
      </c>
      <c r="B60" s="5">
        <v>8</v>
      </c>
      <c r="C60" s="5">
        <v>13</v>
      </c>
      <c r="D60" s="5">
        <v>8</v>
      </c>
      <c r="E60" s="5">
        <v>8</v>
      </c>
      <c r="F60" s="5"/>
      <c r="G60" s="5">
        <f t="shared" si="1"/>
        <v>1.6791666666666667</v>
      </c>
      <c r="H60" s="5"/>
      <c r="I60" s="5">
        <v>113</v>
      </c>
      <c r="J60" s="5" t="s">
        <v>39</v>
      </c>
      <c r="K60" s="5"/>
      <c r="L60" s="5" t="s">
        <v>36</v>
      </c>
      <c r="M60" s="5"/>
      <c r="N60" s="5"/>
      <c r="O60" s="5"/>
      <c r="P60" s="5"/>
      <c r="Q60" s="5"/>
      <c r="R60" s="5"/>
      <c r="S60" s="5"/>
      <c r="T60" s="5"/>
    </row>
    <row r="61" spans="1:20" ht="16" x14ac:dyDescent="0.2">
      <c r="A61" s="5">
        <v>1787</v>
      </c>
      <c r="B61" s="5">
        <v>17.5</v>
      </c>
      <c r="C61" s="5">
        <v>8</v>
      </c>
      <c r="D61" s="5">
        <v>15</v>
      </c>
      <c r="E61" s="5"/>
      <c r="F61" s="5"/>
      <c r="G61" s="5">
        <f t="shared" si="1"/>
        <v>0.5</v>
      </c>
      <c r="H61" s="5"/>
      <c r="I61" s="5">
        <v>118</v>
      </c>
      <c r="J61" s="5" t="s">
        <v>40</v>
      </c>
      <c r="K61" s="5"/>
      <c r="L61" s="5" t="s">
        <v>36</v>
      </c>
      <c r="M61" s="5"/>
      <c r="N61" s="5"/>
      <c r="O61" s="5"/>
      <c r="P61" s="5"/>
      <c r="Q61" s="5"/>
      <c r="R61" s="5"/>
      <c r="S61" s="5"/>
      <c r="T61" s="5"/>
    </row>
    <row r="62" spans="1:20" ht="16" x14ac:dyDescent="0.2">
      <c r="A62" s="5">
        <v>1787</v>
      </c>
      <c r="B62" s="5">
        <v>12</v>
      </c>
      <c r="C62" s="5">
        <v>6</v>
      </c>
      <c r="D62" s="5"/>
      <c r="E62" s="5"/>
      <c r="F62" s="5"/>
      <c r="G62" s="5">
        <f t="shared" si="1"/>
        <v>0.5</v>
      </c>
      <c r="H62" s="5"/>
      <c r="I62" s="5">
        <v>118</v>
      </c>
      <c r="J62" s="5" t="s">
        <v>40</v>
      </c>
      <c r="K62" s="5"/>
      <c r="L62" s="5" t="s">
        <v>36</v>
      </c>
      <c r="M62" s="5"/>
      <c r="N62" s="5"/>
      <c r="O62" s="5"/>
      <c r="P62" s="5"/>
      <c r="Q62" s="5"/>
      <c r="R62" s="5"/>
      <c r="S62" s="5"/>
      <c r="T62" s="5"/>
    </row>
    <row r="63" spans="1:20" ht="16" x14ac:dyDescent="0.2">
      <c r="A63" s="5">
        <v>1787</v>
      </c>
      <c r="B63" s="5">
        <v>16.75</v>
      </c>
      <c r="C63" s="5">
        <v>8</v>
      </c>
      <c r="D63" s="5">
        <v>7</v>
      </c>
      <c r="E63" s="5">
        <v>6</v>
      </c>
      <c r="F63" s="5"/>
      <c r="G63" s="5">
        <f t="shared" si="1"/>
        <v>0.5</v>
      </c>
      <c r="H63" s="5"/>
      <c r="I63" s="5">
        <v>119</v>
      </c>
      <c r="J63" s="5" t="s">
        <v>40</v>
      </c>
      <c r="K63" s="5"/>
      <c r="L63" s="5" t="s">
        <v>36</v>
      </c>
      <c r="M63" s="5"/>
      <c r="N63" s="5"/>
      <c r="O63" s="5"/>
      <c r="P63" s="5"/>
      <c r="Q63" s="5"/>
      <c r="R63" s="5"/>
      <c r="S63" s="5"/>
      <c r="T63" s="5"/>
    </row>
    <row r="64" spans="1:20" ht="16" x14ac:dyDescent="0.2">
      <c r="A64" s="5">
        <v>1788</v>
      </c>
      <c r="B64" s="5">
        <v>11.75</v>
      </c>
      <c r="C64" s="5">
        <v>5</v>
      </c>
      <c r="D64" s="5">
        <v>5</v>
      </c>
      <c r="E64" s="5">
        <v>9</v>
      </c>
      <c r="F64" s="5"/>
      <c r="G64" s="5">
        <f t="shared" si="1"/>
        <v>0.44999999999999996</v>
      </c>
      <c r="H64" s="5"/>
      <c r="I64" s="5">
        <v>136</v>
      </c>
      <c r="J64" s="5" t="s">
        <v>40</v>
      </c>
      <c r="K64" s="5"/>
      <c r="L64" s="5" t="s">
        <v>36</v>
      </c>
      <c r="M64" s="5"/>
      <c r="N64" s="5"/>
      <c r="O64" s="5"/>
      <c r="P64" s="5"/>
      <c r="Q64" s="5"/>
      <c r="R64" s="5"/>
      <c r="S64" s="5"/>
      <c r="T64" s="5"/>
    </row>
    <row r="65" spans="1:20" ht="16" x14ac:dyDescent="0.2">
      <c r="A65" s="5">
        <v>1788</v>
      </c>
      <c r="B65" s="5">
        <v>11</v>
      </c>
      <c r="C65" s="5">
        <v>3</v>
      </c>
      <c r="D65" s="5">
        <v>11</v>
      </c>
      <c r="E65" s="5">
        <v>3</v>
      </c>
      <c r="F65" s="5"/>
      <c r="G65" s="5">
        <f t="shared" si="1"/>
        <v>0.32386363636363635</v>
      </c>
      <c r="H65" s="5"/>
      <c r="I65" s="5">
        <v>138</v>
      </c>
      <c r="J65" s="5" t="s">
        <v>40</v>
      </c>
      <c r="K65" s="5"/>
      <c r="L65" s="5" t="s">
        <v>36</v>
      </c>
      <c r="M65" s="5"/>
      <c r="N65" s="5"/>
      <c r="O65" s="5"/>
      <c r="P65" s="5"/>
      <c r="Q65" s="5"/>
      <c r="R65" s="5"/>
      <c r="S65" s="5"/>
      <c r="T65" s="5"/>
    </row>
    <row r="66" spans="1:20" ht="16" x14ac:dyDescent="0.2">
      <c r="A66" s="5">
        <v>1788</v>
      </c>
      <c r="B66" s="5">
        <v>11</v>
      </c>
      <c r="C66" s="5">
        <v>4</v>
      </c>
      <c r="D66" s="5">
        <v>19</v>
      </c>
      <c r="E66" s="5"/>
      <c r="F66" s="5"/>
      <c r="G66" s="5">
        <f t="shared" si="1"/>
        <v>0.45</v>
      </c>
      <c r="H66" s="5"/>
      <c r="I66" s="5">
        <v>138</v>
      </c>
      <c r="J66" s="5" t="s">
        <v>40</v>
      </c>
      <c r="K66" s="5"/>
      <c r="L66" s="5" t="s">
        <v>36</v>
      </c>
      <c r="M66" s="5"/>
      <c r="N66" s="5"/>
      <c r="O66" s="5"/>
      <c r="P66" s="5"/>
      <c r="Q66" s="5"/>
      <c r="R66" s="5"/>
      <c r="S66" s="5"/>
      <c r="T66" s="5"/>
    </row>
    <row r="67" spans="1:20" ht="16" x14ac:dyDescent="0.2">
      <c r="A67" s="5">
        <v>1789</v>
      </c>
      <c r="B67" s="5">
        <v>3</v>
      </c>
      <c r="C67" s="5"/>
      <c r="D67" s="5">
        <v>7</v>
      </c>
      <c r="E67" s="5">
        <v>6</v>
      </c>
      <c r="F67" s="5"/>
      <c r="G67" s="5">
        <f t="shared" si="1"/>
        <v>0.12500000000000003</v>
      </c>
      <c r="H67" s="5"/>
      <c r="I67" s="5">
        <v>150</v>
      </c>
      <c r="J67" s="5" t="s">
        <v>40</v>
      </c>
      <c r="K67" s="5"/>
      <c r="L67" s="5" t="s">
        <v>36</v>
      </c>
      <c r="M67" s="5"/>
      <c r="N67" s="5"/>
      <c r="O67" s="5"/>
      <c r="P67" s="5"/>
      <c r="Q67" s="5"/>
      <c r="R67" s="5"/>
      <c r="S67" s="5"/>
      <c r="T67" s="5"/>
    </row>
    <row r="68" spans="1:20" ht="16" x14ac:dyDescent="0.2">
      <c r="A68" s="5">
        <v>1790</v>
      </c>
      <c r="B68" s="5">
        <v>10</v>
      </c>
      <c r="C68" s="5">
        <v>6</v>
      </c>
      <c r="D68" s="5"/>
      <c r="E68" s="5"/>
      <c r="F68" s="5"/>
      <c r="G68" s="5">
        <f t="shared" si="1"/>
        <v>0.6</v>
      </c>
      <c r="H68" s="5"/>
      <c r="I68" s="5">
        <v>158</v>
      </c>
      <c r="J68" s="5" t="s">
        <v>40</v>
      </c>
      <c r="K68" s="5"/>
      <c r="L68" s="5" t="s">
        <v>36</v>
      </c>
      <c r="M68" s="5"/>
      <c r="N68" s="5"/>
      <c r="O68" s="5"/>
      <c r="P68" s="5"/>
      <c r="Q68" s="5"/>
      <c r="R68" s="5"/>
      <c r="S68" s="5"/>
      <c r="T68" s="5"/>
    </row>
    <row r="69" spans="1:20" ht="16" x14ac:dyDescent="0.2">
      <c r="A69" s="5">
        <v>1790</v>
      </c>
      <c r="B69" s="5">
        <v>19</v>
      </c>
      <c r="C69" s="5">
        <v>12</v>
      </c>
      <c r="D69" s="5"/>
      <c r="E69" s="5"/>
      <c r="F69" s="5"/>
      <c r="G69" s="5">
        <f t="shared" si="1"/>
        <v>0.63157894736842102</v>
      </c>
      <c r="H69" s="5"/>
      <c r="I69" s="5">
        <v>158</v>
      </c>
      <c r="J69" s="5" t="s">
        <v>40</v>
      </c>
      <c r="K69" s="5"/>
      <c r="L69" s="5" t="s">
        <v>36</v>
      </c>
      <c r="M69" s="5"/>
      <c r="N69" s="5"/>
      <c r="O69" s="5"/>
      <c r="P69" s="5"/>
      <c r="Q69" s="5"/>
      <c r="R69" s="5"/>
      <c r="S69" s="5"/>
      <c r="T69" s="5"/>
    </row>
    <row r="70" spans="1:20" ht="16" x14ac:dyDescent="0.2">
      <c r="A70" s="5">
        <v>1790</v>
      </c>
      <c r="B70" s="5">
        <v>8</v>
      </c>
      <c r="C70" s="5">
        <v>8</v>
      </c>
      <c r="D70" s="5">
        <v>10</v>
      </c>
      <c r="E70" s="5">
        <v>8</v>
      </c>
      <c r="F70" s="5"/>
      <c r="G70" s="5">
        <f t="shared" si="1"/>
        <v>1.0666666666666667</v>
      </c>
      <c r="H70" s="5"/>
      <c r="I70" s="5">
        <v>159</v>
      </c>
      <c r="J70" s="5" t="s">
        <v>39</v>
      </c>
      <c r="K70" s="5"/>
      <c r="L70" s="5" t="s">
        <v>36</v>
      </c>
      <c r="M70" s="5"/>
      <c r="N70" s="5"/>
      <c r="O70" s="5"/>
      <c r="P70" s="5"/>
      <c r="Q70" s="5"/>
      <c r="R70" s="5"/>
      <c r="S70" s="5"/>
      <c r="T70" s="5"/>
    </row>
    <row r="71" spans="1:20" ht="16" x14ac:dyDescent="0.2">
      <c r="A71" s="5">
        <v>1791</v>
      </c>
      <c r="B71" s="5">
        <v>5</v>
      </c>
      <c r="C71" s="5">
        <v>10</v>
      </c>
      <c r="D71" s="5">
        <v>6</v>
      </c>
      <c r="E71" s="5"/>
      <c r="F71" s="5"/>
      <c r="G71" s="5">
        <f t="shared" si="1"/>
        <v>2.06</v>
      </c>
      <c r="H71" s="5"/>
      <c r="I71" s="5">
        <v>168</v>
      </c>
      <c r="J71" s="5" t="s">
        <v>39</v>
      </c>
      <c r="K71" s="5"/>
      <c r="L71" s="5" t="s">
        <v>36</v>
      </c>
      <c r="M71" s="5"/>
      <c r="N71" s="5"/>
      <c r="O71" s="5"/>
      <c r="P71" s="5"/>
      <c r="Q71" s="5"/>
      <c r="R71" s="5"/>
      <c r="S71" s="5"/>
      <c r="T71" s="5"/>
    </row>
    <row r="72" spans="1:20" ht="16" x14ac:dyDescent="0.2">
      <c r="A72" s="5">
        <v>1791</v>
      </c>
      <c r="B72" s="5">
        <v>14.5</v>
      </c>
      <c r="C72" s="5">
        <v>25</v>
      </c>
      <c r="D72" s="5">
        <v>7</v>
      </c>
      <c r="E72" s="5">
        <v>6</v>
      </c>
      <c r="F72" s="5"/>
      <c r="G72" s="5">
        <f t="shared" si="1"/>
        <v>1.75</v>
      </c>
      <c r="H72" s="5"/>
      <c r="I72" s="5">
        <v>169</v>
      </c>
      <c r="J72" s="5" t="s">
        <v>39</v>
      </c>
      <c r="K72" s="5"/>
      <c r="L72" s="5" t="s">
        <v>36</v>
      </c>
      <c r="M72" s="5"/>
      <c r="N72" s="5"/>
      <c r="O72" s="5"/>
      <c r="P72" s="5"/>
      <c r="Q72" s="5"/>
      <c r="R72" s="5"/>
      <c r="S72" s="5"/>
      <c r="T72" s="5"/>
    </row>
    <row r="73" spans="1:20" ht="16" x14ac:dyDescent="0.2">
      <c r="A73" s="5">
        <v>1792</v>
      </c>
      <c r="B73" s="5">
        <v>8</v>
      </c>
      <c r="C73" s="5">
        <v>10</v>
      </c>
      <c r="D73" s="5">
        <v>0</v>
      </c>
      <c r="E73" s="5">
        <v>7.5</v>
      </c>
      <c r="F73" s="5"/>
      <c r="G73" s="5">
        <f t="shared" si="1"/>
        <v>1.25390625</v>
      </c>
      <c r="H73" s="5"/>
      <c r="I73" s="5">
        <v>175</v>
      </c>
      <c r="J73" s="5" t="s">
        <v>39</v>
      </c>
      <c r="K73" s="5"/>
      <c r="L73" s="5" t="s">
        <v>36</v>
      </c>
      <c r="M73" s="5"/>
      <c r="N73" s="5"/>
      <c r="O73" s="5"/>
      <c r="P73" s="5"/>
      <c r="Q73" s="5"/>
      <c r="R73" s="5"/>
      <c r="S73" s="5"/>
      <c r="T73" s="5"/>
    </row>
    <row r="74" spans="1:20" ht="16" x14ac:dyDescent="0.2">
      <c r="A74" s="5">
        <v>1794</v>
      </c>
      <c r="B74" s="5">
        <v>1.5</v>
      </c>
      <c r="C74" s="5"/>
      <c r="D74" s="5">
        <v>40</v>
      </c>
      <c r="E74" s="5">
        <v>7</v>
      </c>
      <c r="F74" s="5"/>
      <c r="G74" s="5">
        <f t="shared" si="1"/>
        <v>1.3527777777777779</v>
      </c>
      <c r="H74" s="5"/>
      <c r="I74" s="5">
        <v>187</v>
      </c>
      <c r="J74" s="5" t="s">
        <v>39</v>
      </c>
      <c r="K74" s="5"/>
      <c r="L74" s="5" t="s">
        <v>36</v>
      </c>
      <c r="M74" s="5"/>
      <c r="N74" s="5"/>
      <c r="O74" s="5"/>
      <c r="P74" s="5"/>
      <c r="Q74" s="5"/>
      <c r="R74" s="5"/>
      <c r="S74" s="5"/>
      <c r="T74" s="5"/>
    </row>
    <row r="75" spans="1:20" ht="16" x14ac:dyDescent="0.2">
      <c r="A75" s="5">
        <v>1794</v>
      </c>
      <c r="B75" s="5">
        <v>4</v>
      </c>
      <c r="C75" s="5">
        <v>4</v>
      </c>
      <c r="D75" s="5">
        <v>16</v>
      </c>
      <c r="E75" s="5"/>
      <c r="F75" s="5"/>
      <c r="G75" s="5">
        <f t="shared" si="1"/>
        <v>1.2</v>
      </c>
      <c r="H75" s="5"/>
      <c r="I75" s="5">
        <v>188</v>
      </c>
      <c r="J75" s="5" t="s">
        <v>39</v>
      </c>
      <c r="K75" s="5"/>
      <c r="L75" s="5" t="s">
        <v>36</v>
      </c>
      <c r="M75" s="5"/>
      <c r="N75" s="5"/>
      <c r="O75" s="5"/>
      <c r="P75" s="5"/>
      <c r="Q75" s="5"/>
      <c r="R75" s="5"/>
      <c r="S75" s="5"/>
      <c r="T75" s="5"/>
    </row>
    <row r="76" spans="1:20" ht="16" x14ac:dyDescent="0.2">
      <c r="A76" s="5">
        <v>1797</v>
      </c>
      <c r="B76" s="5">
        <v>25</v>
      </c>
      <c r="C76" s="5">
        <v>202</v>
      </c>
      <c r="D76" s="5">
        <v>2</v>
      </c>
      <c r="E76" s="5"/>
      <c r="F76" s="5"/>
      <c r="G76" s="5">
        <f t="shared" si="1"/>
        <v>8.0839999999999996</v>
      </c>
      <c r="H76" s="5"/>
      <c r="I76" s="5"/>
      <c r="J76" s="5" t="s">
        <v>57</v>
      </c>
      <c r="K76" s="5"/>
      <c r="L76" s="5"/>
      <c r="M76" s="5"/>
      <c r="N76" s="5"/>
      <c r="O76" s="5"/>
      <c r="P76" s="5"/>
      <c r="Q76" s="5"/>
      <c r="R76" s="5"/>
      <c r="S76" s="5"/>
      <c r="T76" s="5"/>
    </row>
    <row r="77" spans="1:20" ht="16" x14ac:dyDescent="0.2">
      <c r="A77" s="5">
        <v>1800</v>
      </c>
      <c r="B77" s="5">
        <v>2</v>
      </c>
      <c r="C77" s="5"/>
      <c r="D77" s="5"/>
      <c r="E77" s="5"/>
      <c r="F77" s="5">
        <v>13.59</v>
      </c>
      <c r="G77" s="5">
        <f>H77/4.55</f>
        <v>1.4934065934065934</v>
      </c>
      <c r="H77" s="5">
        <f>F77/B77</f>
        <v>6.7949999999999999</v>
      </c>
      <c r="I77" s="5">
        <v>221</v>
      </c>
      <c r="J77" s="5" t="s">
        <v>39</v>
      </c>
      <c r="K77" s="5"/>
      <c r="L77" s="5" t="s">
        <v>36</v>
      </c>
      <c r="M77" s="5"/>
      <c r="N77" s="5"/>
      <c r="O77" s="5"/>
      <c r="P77" s="5"/>
      <c r="Q77" s="5"/>
      <c r="R77" s="5"/>
      <c r="S77" s="5"/>
      <c r="T77" s="5"/>
    </row>
    <row r="78" spans="1:20" ht="16" x14ac:dyDescent="0.2">
      <c r="A78" s="5">
        <v>1800</v>
      </c>
      <c r="B78" s="5">
        <v>6</v>
      </c>
      <c r="C78" s="5">
        <v>15</v>
      </c>
      <c r="D78" s="5">
        <v>5</v>
      </c>
      <c r="E78" s="5">
        <v>9</v>
      </c>
      <c r="F78" s="5"/>
      <c r="G78" s="5">
        <f>(C78+(1/20)*D78+(1/240)*E78)/B78</f>
        <v>2.5479166666666666</v>
      </c>
      <c r="H78" s="5"/>
      <c r="I78" s="5">
        <v>225</v>
      </c>
      <c r="J78" s="5" t="s">
        <v>39</v>
      </c>
      <c r="K78" s="5"/>
      <c r="L78" s="5" t="s">
        <v>36</v>
      </c>
      <c r="M78" s="5"/>
      <c r="N78" s="5"/>
      <c r="O78" s="5"/>
      <c r="P78" s="5"/>
      <c r="Q78" s="5"/>
      <c r="R78" s="5"/>
      <c r="S78" s="5"/>
      <c r="T78" s="5"/>
    </row>
    <row r="79" spans="1:20" ht="16" x14ac:dyDescent="0.2">
      <c r="A79" s="5">
        <v>1800</v>
      </c>
      <c r="B79" s="5">
        <v>9</v>
      </c>
      <c r="C79" s="5"/>
      <c r="D79" s="5"/>
      <c r="E79" s="5"/>
      <c r="F79" s="5">
        <v>45</v>
      </c>
      <c r="G79" s="5"/>
      <c r="H79" s="5">
        <f t="shared" ref="H79:H89" si="2">F79/B79</f>
        <v>5</v>
      </c>
      <c r="I79" s="5"/>
      <c r="J79" s="5" t="s">
        <v>58</v>
      </c>
      <c r="K79" s="5"/>
      <c r="L79" s="5"/>
      <c r="M79" s="5"/>
      <c r="N79" s="5"/>
      <c r="O79" s="5"/>
      <c r="P79" s="5"/>
      <c r="Q79" s="5"/>
      <c r="R79" s="5"/>
      <c r="S79" s="5"/>
      <c r="T79" s="5"/>
    </row>
    <row r="80" spans="1:20" ht="16" x14ac:dyDescent="0.2">
      <c r="A80" s="5">
        <v>1807</v>
      </c>
      <c r="B80" s="5">
        <v>1</v>
      </c>
      <c r="C80" s="5"/>
      <c r="D80" s="5"/>
      <c r="E80" s="5"/>
      <c r="F80" s="5">
        <v>5.5</v>
      </c>
      <c r="G80" s="5"/>
      <c r="H80" s="5">
        <f t="shared" si="2"/>
        <v>5.5</v>
      </c>
      <c r="I80" s="5"/>
      <c r="J80" s="5" t="s">
        <v>67</v>
      </c>
      <c r="K80" s="5"/>
      <c r="L80" s="5"/>
      <c r="M80" s="5"/>
      <c r="N80" s="5"/>
      <c r="O80" s="5"/>
      <c r="P80" s="5"/>
      <c r="Q80" s="5"/>
      <c r="R80" s="5"/>
      <c r="S80" s="5"/>
      <c r="T80" s="5"/>
    </row>
    <row r="81" spans="1:20" ht="16" x14ac:dyDescent="0.2">
      <c r="A81" s="5">
        <v>1810</v>
      </c>
      <c r="B81" s="5">
        <v>1</v>
      </c>
      <c r="C81" s="5"/>
      <c r="D81" s="5"/>
      <c r="E81" s="5"/>
      <c r="F81" s="5">
        <v>5</v>
      </c>
      <c r="G81" s="5"/>
      <c r="H81" s="5">
        <f t="shared" si="2"/>
        <v>5</v>
      </c>
      <c r="I81" s="5"/>
      <c r="J81" s="5" t="s">
        <v>65</v>
      </c>
      <c r="K81" s="5"/>
      <c r="L81" s="5"/>
      <c r="M81" s="5"/>
      <c r="N81" s="5"/>
      <c r="O81" s="5"/>
      <c r="P81" s="5"/>
      <c r="Q81" s="5"/>
      <c r="R81" s="5"/>
      <c r="S81" s="5"/>
      <c r="T81" s="5"/>
    </row>
    <row r="82" spans="1:20" ht="16" x14ac:dyDescent="0.2">
      <c r="A82" s="5">
        <v>1815</v>
      </c>
      <c r="B82" s="5">
        <v>2</v>
      </c>
      <c r="C82" s="5"/>
      <c r="D82" s="5"/>
      <c r="E82" s="5"/>
      <c r="F82" s="5">
        <v>10</v>
      </c>
      <c r="G82" s="5"/>
      <c r="H82" s="5">
        <f t="shared" si="2"/>
        <v>5</v>
      </c>
      <c r="I82" s="5"/>
      <c r="J82" s="5" t="s">
        <v>59</v>
      </c>
      <c r="K82" s="5"/>
      <c r="L82" s="5"/>
      <c r="M82" s="5"/>
      <c r="N82" s="5"/>
      <c r="O82" s="5"/>
      <c r="P82" s="5"/>
      <c r="Q82" s="5"/>
      <c r="R82" s="5"/>
      <c r="S82" s="5"/>
      <c r="T82" s="5"/>
    </row>
    <row r="83" spans="1:20" ht="16" x14ac:dyDescent="0.2">
      <c r="A83" s="5">
        <v>1820</v>
      </c>
      <c r="B83" s="5">
        <v>6</v>
      </c>
      <c r="C83" s="5"/>
      <c r="D83" s="5"/>
      <c r="E83" s="5"/>
      <c r="F83" s="5">
        <v>30</v>
      </c>
      <c r="G83" s="5"/>
      <c r="H83" s="5">
        <f t="shared" si="2"/>
        <v>5</v>
      </c>
      <c r="I83" s="5"/>
      <c r="J83" s="5" t="s">
        <v>60</v>
      </c>
      <c r="K83" s="5"/>
      <c r="L83" s="5"/>
      <c r="M83" s="5"/>
      <c r="N83" s="5"/>
      <c r="O83" s="5"/>
      <c r="P83" s="5"/>
      <c r="Q83" s="5"/>
      <c r="R83" s="5"/>
      <c r="S83" s="5"/>
      <c r="T83" s="5"/>
    </row>
    <row r="84" spans="1:20" ht="16" x14ac:dyDescent="0.2">
      <c r="A84" s="5">
        <v>1823</v>
      </c>
      <c r="B84" s="5">
        <v>1</v>
      </c>
      <c r="C84" s="5"/>
      <c r="D84" s="5"/>
      <c r="E84" s="5"/>
      <c r="F84" s="5">
        <v>3.5</v>
      </c>
      <c r="G84" s="5"/>
      <c r="H84" s="5">
        <f t="shared" si="2"/>
        <v>3.5</v>
      </c>
      <c r="I84" s="5"/>
      <c r="J84" s="5" t="s">
        <v>66</v>
      </c>
      <c r="K84" s="5"/>
      <c r="L84" s="5"/>
      <c r="M84" s="5"/>
      <c r="N84" s="5"/>
      <c r="O84" s="5"/>
      <c r="P84" s="5"/>
      <c r="Q84" s="5"/>
      <c r="R84" s="5"/>
      <c r="S84" s="5"/>
      <c r="T84" s="5"/>
    </row>
    <row r="85" spans="1:20" ht="16" x14ac:dyDescent="0.2">
      <c r="A85" s="5">
        <v>1823</v>
      </c>
      <c r="B85" s="5">
        <v>1</v>
      </c>
      <c r="C85" s="5"/>
      <c r="D85" s="5"/>
      <c r="E85" s="5"/>
      <c r="F85" s="5">
        <v>4.5</v>
      </c>
      <c r="G85" s="5"/>
      <c r="H85" s="5">
        <f t="shared" si="2"/>
        <v>4.5</v>
      </c>
      <c r="I85" s="5"/>
      <c r="J85" s="5" t="s">
        <v>75</v>
      </c>
      <c r="K85" s="5"/>
      <c r="L85" s="5"/>
      <c r="M85" s="5"/>
      <c r="N85" s="5"/>
      <c r="O85" s="5"/>
      <c r="P85" s="5"/>
      <c r="Q85" s="5"/>
      <c r="R85" s="5"/>
      <c r="S85" s="5"/>
      <c r="T85" s="5"/>
    </row>
    <row r="86" spans="1:20" ht="16" x14ac:dyDescent="0.2">
      <c r="A86" s="5">
        <v>1824</v>
      </c>
      <c r="B86" s="5">
        <v>1</v>
      </c>
      <c r="C86" s="5"/>
      <c r="D86" s="5"/>
      <c r="E86" s="5"/>
      <c r="F86" s="5">
        <v>3.5</v>
      </c>
      <c r="G86" s="5"/>
      <c r="H86" s="5">
        <f t="shared" si="2"/>
        <v>3.5</v>
      </c>
      <c r="I86" s="5"/>
      <c r="J86" s="5" t="s">
        <v>75</v>
      </c>
      <c r="K86" s="5"/>
      <c r="L86" s="5"/>
      <c r="M86" s="5"/>
      <c r="N86" s="5"/>
      <c r="O86" s="5"/>
      <c r="P86" s="5"/>
      <c r="Q86" s="5"/>
      <c r="R86" s="5"/>
      <c r="S86" s="5"/>
      <c r="T86" s="5"/>
    </row>
    <row r="87" spans="1:20" ht="16" x14ac:dyDescent="0.2">
      <c r="A87" s="5">
        <v>1827</v>
      </c>
      <c r="B87" s="5">
        <v>8</v>
      </c>
      <c r="C87" s="5"/>
      <c r="D87" s="5"/>
      <c r="E87" s="5"/>
      <c r="F87" s="5">
        <v>40</v>
      </c>
      <c r="G87" s="5"/>
      <c r="H87" s="5">
        <f t="shared" si="2"/>
        <v>5</v>
      </c>
      <c r="I87" s="5"/>
      <c r="J87" s="5" t="s">
        <v>61</v>
      </c>
      <c r="K87" s="5"/>
      <c r="L87" s="5"/>
      <c r="M87" s="5"/>
      <c r="N87" s="5"/>
      <c r="O87" s="5"/>
      <c r="P87" s="5"/>
      <c r="Q87" s="5"/>
      <c r="R87" s="5"/>
      <c r="S87" s="5"/>
      <c r="T87" s="5"/>
    </row>
    <row r="88" spans="1:20" ht="16" x14ac:dyDescent="0.2">
      <c r="A88" s="5">
        <v>1834</v>
      </c>
      <c r="B88" s="5">
        <v>5</v>
      </c>
      <c r="C88" s="5"/>
      <c r="D88" s="5"/>
      <c r="E88" s="5"/>
      <c r="F88" s="5">
        <v>25</v>
      </c>
      <c r="G88" s="5"/>
      <c r="H88" s="5">
        <f t="shared" si="2"/>
        <v>5</v>
      </c>
      <c r="I88" s="5"/>
      <c r="J88" s="5" t="s">
        <v>62</v>
      </c>
      <c r="K88" s="5"/>
      <c r="L88" s="5"/>
      <c r="M88" s="5"/>
      <c r="N88" s="5"/>
      <c r="O88" s="5"/>
      <c r="P88" s="5"/>
      <c r="Q88" s="5"/>
      <c r="R88" s="5"/>
      <c r="S88" s="5"/>
      <c r="T88" s="5"/>
    </row>
    <row r="89" spans="1:20" ht="16" x14ac:dyDescent="0.2">
      <c r="A89" s="5">
        <v>1835</v>
      </c>
      <c r="B89" s="5">
        <v>6</v>
      </c>
      <c r="C89" s="5"/>
      <c r="D89" s="5"/>
      <c r="E89" s="5"/>
      <c r="F89" s="5">
        <v>30</v>
      </c>
      <c r="G89" s="5"/>
      <c r="H89" s="5">
        <f t="shared" si="2"/>
        <v>5</v>
      </c>
      <c r="I89" s="5"/>
      <c r="J89" s="5" t="s">
        <v>63</v>
      </c>
      <c r="K89" s="5"/>
      <c r="L89" s="5"/>
      <c r="M89" s="5"/>
      <c r="N89" s="5"/>
      <c r="O89" s="5"/>
      <c r="P89" s="5"/>
      <c r="Q89" s="5"/>
      <c r="R89" s="5"/>
      <c r="S89" s="5"/>
      <c r="T89" s="5"/>
    </row>
    <row r="90" spans="1:20" ht="16" x14ac:dyDescent="0.2">
      <c r="A90" s="5"/>
      <c r="B90" s="5"/>
      <c r="C90" s="5"/>
      <c r="D90" s="5"/>
      <c r="E90" s="5"/>
      <c r="F90" s="5"/>
      <c r="G90" s="5"/>
      <c r="H90" s="5"/>
      <c r="I90" s="5"/>
      <c r="J90" s="5"/>
      <c r="K90" s="5"/>
      <c r="L90" s="5"/>
      <c r="M90" s="5"/>
      <c r="N90" s="5"/>
      <c r="O90" s="5"/>
      <c r="P90" s="5"/>
      <c r="Q90" s="5"/>
      <c r="R90" s="5"/>
      <c r="S90" s="5"/>
      <c r="T90" s="5"/>
    </row>
    <row r="91" spans="1:20" ht="16" x14ac:dyDescent="0.2">
      <c r="A91" s="5"/>
      <c r="B91" s="5"/>
      <c r="C91" s="5"/>
      <c r="D91" s="5"/>
      <c r="E91" s="5"/>
      <c r="F91" s="5"/>
      <c r="G91" s="5"/>
      <c r="H91" s="5"/>
      <c r="I91" s="5"/>
      <c r="J91" s="5"/>
      <c r="K91" s="5"/>
      <c r="L91" s="5"/>
      <c r="M91" s="5"/>
      <c r="N91" s="5"/>
      <c r="O91" s="5"/>
      <c r="P91" s="5"/>
      <c r="Q91" s="5"/>
      <c r="R91" s="5"/>
      <c r="S91" s="5"/>
      <c r="T91" s="5"/>
    </row>
    <row r="92" spans="1:20" ht="16" x14ac:dyDescent="0.2">
      <c r="A92" s="5"/>
      <c r="B92" s="5"/>
      <c r="C92" s="5"/>
      <c r="D92" s="5"/>
      <c r="E92" s="5"/>
      <c r="F92" s="5"/>
      <c r="G92" s="5"/>
      <c r="H92" s="5"/>
      <c r="I92" s="5"/>
      <c r="J92" s="5"/>
      <c r="K92" s="5"/>
      <c r="L92" s="5"/>
      <c r="M92" s="5"/>
      <c r="N92" s="5"/>
      <c r="O92" s="5"/>
      <c r="P92" s="5"/>
      <c r="Q92" s="5"/>
      <c r="R92" s="5"/>
      <c r="S92" s="5"/>
      <c r="T92" s="5"/>
    </row>
  </sheetData>
  <sortState xmlns:xlrd2="http://schemas.microsoft.com/office/spreadsheetml/2017/richdata2" ref="A9:L91">
    <sortCondition ref="A9:A91"/>
  </sortState>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38"/>
  <sheetViews>
    <sheetView zoomScaleNormal="100" workbookViewId="0"/>
  </sheetViews>
  <sheetFormatPr baseColWidth="10" defaultColWidth="8.83203125" defaultRowHeight="15" x14ac:dyDescent="0.2"/>
  <cols>
    <col min="6" max="6" width="8.83203125" customWidth="1"/>
  </cols>
  <sheetData>
    <row r="1" spans="1:22" ht="21" x14ac:dyDescent="0.2">
      <c r="A1" s="2" t="s">
        <v>88</v>
      </c>
    </row>
    <row r="3" spans="1:22" ht="16" x14ac:dyDescent="0.2">
      <c r="A3" s="4" t="s">
        <v>12</v>
      </c>
      <c r="B3" s="5"/>
      <c r="C3" s="5"/>
      <c r="D3" s="5"/>
      <c r="E3" s="5"/>
      <c r="F3" s="5"/>
      <c r="G3" s="5"/>
      <c r="H3" s="5"/>
      <c r="I3" s="5"/>
      <c r="J3" s="5"/>
      <c r="K3" s="5"/>
      <c r="L3" s="5"/>
      <c r="M3" s="5"/>
      <c r="N3" s="5"/>
      <c r="O3" s="5"/>
      <c r="P3" s="5"/>
      <c r="Q3" s="5"/>
      <c r="R3" s="5"/>
      <c r="S3" s="5"/>
      <c r="T3" s="5"/>
      <c r="U3" s="5"/>
      <c r="V3" s="5"/>
    </row>
    <row r="4" spans="1:22" ht="16" x14ac:dyDescent="0.2">
      <c r="A4" s="5" t="s">
        <v>91</v>
      </c>
      <c r="B4" s="5"/>
      <c r="C4" s="5"/>
      <c r="D4" s="5"/>
      <c r="E4" s="5"/>
      <c r="F4" s="5"/>
      <c r="G4" s="5"/>
      <c r="H4" s="5"/>
      <c r="I4" s="5"/>
      <c r="J4" s="5"/>
      <c r="K4" s="5"/>
      <c r="L4" s="5"/>
      <c r="M4" s="5"/>
      <c r="N4" s="5"/>
      <c r="O4" s="5"/>
      <c r="P4" s="5"/>
      <c r="Q4" s="5"/>
      <c r="R4" s="5"/>
      <c r="S4" s="5"/>
      <c r="T4" s="5"/>
      <c r="U4" s="5"/>
      <c r="V4" s="5"/>
    </row>
    <row r="5" spans="1:22" ht="16" x14ac:dyDescent="0.2">
      <c r="A5" s="5"/>
      <c r="B5" s="5"/>
      <c r="C5" s="5"/>
      <c r="D5" s="5"/>
      <c r="E5" s="5"/>
      <c r="F5" s="5" t="s">
        <v>90</v>
      </c>
      <c r="G5" s="5"/>
      <c r="H5" s="5"/>
      <c r="I5" s="5"/>
      <c r="J5" s="5"/>
      <c r="K5" s="5"/>
      <c r="L5" s="5"/>
      <c r="M5" s="5"/>
      <c r="N5" s="5"/>
      <c r="O5" s="5"/>
      <c r="P5" s="5"/>
      <c r="Q5" s="5"/>
      <c r="R5" s="5"/>
      <c r="S5" s="5"/>
      <c r="T5" s="5"/>
      <c r="U5" s="5"/>
      <c r="V5" s="5"/>
    </row>
    <row r="6" spans="1:22" ht="16" x14ac:dyDescent="0.2">
      <c r="A6" s="5" t="s">
        <v>0</v>
      </c>
      <c r="B6" s="5" t="s">
        <v>1</v>
      </c>
      <c r="C6" s="8" t="s">
        <v>89</v>
      </c>
      <c r="D6" s="8" t="s">
        <v>4</v>
      </c>
      <c r="E6" s="8" t="s">
        <v>5</v>
      </c>
      <c r="F6" s="8" t="s">
        <v>38</v>
      </c>
      <c r="G6" s="8" t="s">
        <v>71</v>
      </c>
      <c r="H6" s="5"/>
      <c r="I6" s="5"/>
      <c r="J6" s="5"/>
      <c r="K6" s="5"/>
      <c r="L6" s="5"/>
      <c r="M6" s="5"/>
      <c r="N6" s="5"/>
      <c r="O6" s="5"/>
      <c r="P6" s="5"/>
      <c r="Q6" s="5"/>
      <c r="R6" s="5"/>
      <c r="S6" s="5"/>
      <c r="T6" s="5"/>
      <c r="U6" s="5"/>
      <c r="V6" s="5"/>
    </row>
    <row r="7" spans="1:22" ht="16" x14ac:dyDescent="0.2">
      <c r="A7" s="5" t="s">
        <v>16</v>
      </c>
      <c r="B7" s="5" t="s">
        <v>18</v>
      </c>
      <c r="C7" s="5"/>
      <c r="D7" s="5">
        <v>2</v>
      </c>
      <c r="E7" s="5"/>
      <c r="F7" s="5">
        <f t="shared" ref="F7:F8" si="0">C7+(1/20)*D7+(1/240)*E7</f>
        <v>0.1</v>
      </c>
      <c r="G7" s="5"/>
      <c r="H7" s="5" t="s">
        <v>10</v>
      </c>
      <c r="I7" s="5"/>
      <c r="J7" s="5"/>
      <c r="K7" s="5"/>
      <c r="L7" s="5"/>
      <c r="M7" s="5"/>
      <c r="N7" s="5"/>
      <c r="O7" s="5"/>
      <c r="P7" s="5"/>
      <c r="Q7" s="5"/>
      <c r="R7" s="5"/>
      <c r="S7" s="5"/>
      <c r="T7" s="5"/>
      <c r="U7" s="5"/>
      <c r="V7" s="5"/>
    </row>
    <row r="8" spans="1:22" ht="16" x14ac:dyDescent="0.2">
      <c r="A8" s="5" t="s">
        <v>17</v>
      </c>
      <c r="B8" s="5" t="s">
        <v>18</v>
      </c>
      <c r="C8" s="5"/>
      <c r="D8" s="5">
        <v>3</v>
      </c>
      <c r="E8" s="5"/>
      <c r="F8" s="5">
        <f t="shared" si="0"/>
        <v>0.15000000000000002</v>
      </c>
      <c r="G8" s="5"/>
      <c r="H8" s="5"/>
      <c r="I8" s="5"/>
      <c r="J8" s="5"/>
      <c r="K8" s="5"/>
      <c r="L8" s="5"/>
      <c r="M8" s="5"/>
      <c r="N8" s="5"/>
      <c r="O8" s="5"/>
      <c r="P8" s="5"/>
      <c r="Q8" s="5"/>
      <c r="R8" s="5"/>
      <c r="S8" s="5"/>
      <c r="T8" s="5"/>
      <c r="U8" s="5"/>
      <c r="V8" s="5"/>
    </row>
    <row r="9" spans="1:22" ht="16" x14ac:dyDescent="0.2">
      <c r="A9" s="5"/>
      <c r="B9" s="5"/>
      <c r="C9" s="5"/>
      <c r="D9" s="5"/>
      <c r="E9" s="5"/>
      <c r="F9" s="5"/>
      <c r="G9" s="5"/>
      <c r="H9" s="5"/>
      <c r="I9" s="5"/>
      <c r="J9" s="5"/>
      <c r="K9" s="5"/>
      <c r="L9" s="5"/>
      <c r="M9" s="5"/>
      <c r="N9" s="5"/>
      <c r="O9" s="5"/>
      <c r="P9" s="5"/>
      <c r="Q9" s="5"/>
      <c r="R9" s="5"/>
      <c r="S9" s="5"/>
      <c r="T9" s="5"/>
      <c r="U9" s="5"/>
      <c r="V9" s="5"/>
    </row>
    <row r="10" spans="1:22" ht="16" x14ac:dyDescent="0.2">
      <c r="A10" s="5">
        <v>1741</v>
      </c>
      <c r="B10" s="5">
        <v>1</v>
      </c>
      <c r="C10" s="5"/>
      <c r="D10" s="5">
        <v>50</v>
      </c>
      <c r="E10" s="5"/>
      <c r="F10" s="5">
        <f>C10+(1/20)*D10+(1/240)*E10</f>
        <v>2.5</v>
      </c>
      <c r="G10" s="5"/>
      <c r="H10" s="5" t="s">
        <v>33</v>
      </c>
      <c r="I10" s="5"/>
      <c r="J10" s="5"/>
      <c r="K10" s="5"/>
      <c r="L10" s="5"/>
      <c r="M10" s="5"/>
      <c r="N10" s="5"/>
      <c r="O10" s="5"/>
      <c r="P10" s="5"/>
      <c r="Q10" s="5"/>
      <c r="R10" s="5"/>
      <c r="S10" s="5"/>
      <c r="T10" s="5"/>
      <c r="U10" s="5"/>
      <c r="V10" s="5"/>
    </row>
    <row r="11" spans="1:22" ht="16" x14ac:dyDescent="0.2">
      <c r="A11" s="5">
        <v>1758</v>
      </c>
      <c r="B11" s="5"/>
      <c r="C11" s="5"/>
      <c r="D11" s="5"/>
      <c r="E11" s="5">
        <v>10</v>
      </c>
      <c r="F11" s="5"/>
      <c r="G11" s="5"/>
      <c r="H11" s="5" t="s">
        <v>30</v>
      </c>
      <c r="I11" s="5" t="s">
        <v>31</v>
      </c>
      <c r="J11" s="5"/>
      <c r="K11" s="5"/>
      <c r="L11" s="5"/>
      <c r="M11" s="5"/>
      <c r="N11" s="5"/>
      <c r="O11" s="5"/>
      <c r="P11" s="5"/>
      <c r="Q11" s="5"/>
      <c r="R11" s="5"/>
      <c r="S11" s="5"/>
      <c r="T11" s="5"/>
      <c r="U11" s="5"/>
      <c r="V11" s="5"/>
    </row>
    <row r="12" spans="1:22" ht="16" x14ac:dyDescent="0.2">
      <c r="A12" s="5"/>
      <c r="B12" s="5"/>
      <c r="C12" s="5"/>
      <c r="D12" s="5"/>
      <c r="E12" s="5"/>
      <c r="F12" s="5"/>
      <c r="G12" s="5"/>
      <c r="H12" s="5"/>
      <c r="I12" s="5" t="s">
        <v>32</v>
      </c>
      <c r="J12" s="5"/>
      <c r="K12" s="5"/>
      <c r="L12" s="5"/>
      <c r="M12" s="5"/>
      <c r="N12" s="5"/>
      <c r="O12" s="5"/>
      <c r="P12" s="5"/>
      <c r="Q12" s="5"/>
      <c r="R12" s="5"/>
      <c r="S12" s="5"/>
      <c r="T12" s="5"/>
      <c r="U12" s="5"/>
      <c r="V12" s="5"/>
    </row>
    <row r="13" spans="1:22" ht="16" x14ac:dyDescent="0.2">
      <c r="A13" s="5">
        <v>1760</v>
      </c>
      <c r="B13" s="5" t="s">
        <v>2</v>
      </c>
      <c r="C13" s="5"/>
      <c r="D13" s="5">
        <v>22</v>
      </c>
      <c r="E13" s="5"/>
      <c r="F13" s="5">
        <f t="shared" ref="F13:F29" si="1">C13+(1/20)*D13+(1/240)*E13</f>
        <v>1.1000000000000001</v>
      </c>
      <c r="G13" s="5"/>
      <c r="H13" s="5" t="s">
        <v>10</v>
      </c>
      <c r="I13" s="5" t="s">
        <v>70</v>
      </c>
      <c r="J13" s="5"/>
      <c r="K13" s="5"/>
      <c r="L13" s="5"/>
      <c r="M13" s="5"/>
      <c r="N13" s="5"/>
      <c r="O13" s="5"/>
      <c r="P13" s="5"/>
      <c r="Q13" s="5"/>
      <c r="R13" s="5"/>
      <c r="S13" s="5"/>
      <c r="T13" s="5"/>
      <c r="U13" s="5"/>
      <c r="V13" s="5"/>
    </row>
    <row r="14" spans="1:22" ht="16" x14ac:dyDescent="0.2">
      <c r="A14" s="5">
        <v>1760</v>
      </c>
      <c r="B14" s="5" t="s">
        <v>2</v>
      </c>
      <c r="C14" s="5"/>
      <c r="D14" s="5">
        <v>35</v>
      </c>
      <c r="E14" s="5"/>
      <c r="F14" s="5">
        <f t="shared" si="1"/>
        <v>1.75</v>
      </c>
      <c r="G14" s="5"/>
      <c r="H14" s="5" t="s">
        <v>11</v>
      </c>
      <c r="I14" s="5"/>
      <c r="J14" s="5"/>
      <c r="K14" s="5"/>
      <c r="L14" s="5"/>
      <c r="M14" s="5"/>
      <c r="N14" s="5"/>
      <c r="O14" s="5"/>
      <c r="P14" s="5"/>
      <c r="Q14" s="5"/>
      <c r="R14" s="5"/>
      <c r="S14" s="5"/>
      <c r="T14" s="5"/>
      <c r="U14" s="5"/>
      <c r="V14" s="5"/>
    </row>
    <row r="15" spans="1:22" ht="16" x14ac:dyDescent="0.2">
      <c r="A15" s="5">
        <v>1777</v>
      </c>
      <c r="B15" s="5"/>
      <c r="C15" s="5"/>
      <c r="D15" s="5">
        <v>2</v>
      </c>
      <c r="E15" s="5">
        <v>9</v>
      </c>
      <c r="F15" s="5">
        <f t="shared" si="1"/>
        <v>0.13750000000000001</v>
      </c>
      <c r="G15" s="5"/>
      <c r="H15" s="5" t="s">
        <v>34</v>
      </c>
      <c r="I15" s="5"/>
      <c r="J15" s="5"/>
      <c r="K15" s="5"/>
      <c r="L15" s="5"/>
      <c r="M15" s="5"/>
      <c r="N15" s="5"/>
      <c r="O15" s="5"/>
      <c r="P15" s="5"/>
      <c r="Q15" s="5"/>
      <c r="R15" s="5"/>
      <c r="S15" s="5"/>
      <c r="T15" s="5"/>
      <c r="U15" s="5"/>
      <c r="V15" s="5"/>
    </row>
    <row r="16" spans="1:22" ht="16" x14ac:dyDescent="0.2">
      <c r="A16" s="5">
        <v>1777</v>
      </c>
      <c r="B16" s="5"/>
      <c r="C16" s="5"/>
      <c r="D16" s="5">
        <v>3</v>
      </c>
      <c r="E16" s="5">
        <v>9</v>
      </c>
      <c r="F16" s="5">
        <f t="shared" si="1"/>
        <v>0.18750000000000003</v>
      </c>
      <c r="G16" s="5"/>
      <c r="H16" s="5" t="s">
        <v>34</v>
      </c>
      <c r="I16" s="5"/>
      <c r="J16" s="5"/>
      <c r="K16" s="5"/>
      <c r="L16" s="5"/>
      <c r="M16" s="5"/>
      <c r="N16" s="5"/>
      <c r="O16" s="5"/>
      <c r="P16" s="5"/>
      <c r="Q16" s="5"/>
      <c r="R16" s="5"/>
      <c r="S16" s="5"/>
      <c r="T16" s="5"/>
      <c r="U16" s="5"/>
      <c r="V16" s="5"/>
    </row>
    <row r="17" spans="1:22" ht="16" x14ac:dyDescent="0.2">
      <c r="A17" s="5">
        <v>1777</v>
      </c>
      <c r="B17" s="5"/>
      <c r="C17" s="5"/>
      <c r="D17" s="5">
        <v>12</v>
      </c>
      <c r="E17" s="5"/>
      <c r="F17" s="5">
        <f t="shared" si="1"/>
        <v>0.60000000000000009</v>
      </c>
      <c r="G17" s="5"/>
      <c r="H17" s="5" t="s">
        <v>85</v>
      </c>
      <c r="I17" s="5"/>
      <c r="J17" s="5"/>
      <c r="K17" s="5"/>
      <c r="L17" s="5"/>
      <c r="M17" s="5"/>
      <c r="N17" s="5"/>
      <c r="O17" s="5"/>
      <c r="P17" s="5"/>
      <c r="Q17" s="5"/>
      <c r="R17" s="5"/>
      <c r="S17" s="5"/>
      <c r="T17" s="5"/>
      <c r="U17" s="5"/>
      <c r="V17" s="5"/>
    </row>
    <row r="18" spans="1:22" ht="16" x14ac:dyDescent="0.2">
      <c r="A18" s="5">
        <v>1777</v>
      </c>
      <c r="B18" s="5"/>
      <c r="C18" s="5"/>
      <c r="D18" s="5">
        <v>30</v>
      </c>
      <c r="E18" s="5"/>
      <c r="F18" s="5">
        <f t="shared" si="1"/>
        <v>1.5</v>
      </c>
      <c r="G18" s="5"/>
      <c r="H18" s="5" t="s">
        <v>85</v>
      </c>
      <c r="I18" s="5"/>
      <c r="J18" s="5"/>
      <c r="K18" s="5"/>
      <c r="L18" s="5"/>
      <c r="M18" s="5"/>
      <c r="N18" s="5"/>
      <c r="O18" s="5"/>
      <c r="P18" s="5"/>
      <c r="Q18" s="5"/>
      <c r="R18" s="5"/>
      <c r="S18" s="5"/>
      <c r="T18" s="5"/>
      <c r="U18" s="5"/>
      <c r="V18" s="5"/>
    </row>
    <row r="19" spans="1:22" ht="16" x14ac:dyDescent="0.2">
      <c r="A19" s="5">
        <v>1785</v>
      </c>
      <c r="B19" s="5"/>
      <c r="C19" s="5"/>
      <c r="D19" s="5">
        <v>10</v>
      </c>
      <c r="E19" s="5"/>
      <c r="F19" s="5">
        <f t="shared" si="1"/>
        <v>0.5</v>
      </c>
      <c r="G19" s="5"/>
      <c r="H19" s="5" t="s">
        <v>35</v>
      </c>
      <c r="I19" s="5"/>
      <c r="J19" s="5"/>
      <c r="K19" s="5"/>
      <c r="L19" s="5"/>
      <c r="M19" s="5"/>
      <c r="N19" s="5"/>
      <c r="O19" s="5"/>
      <c r="P19" s="5"/>
      <c r="Q19" s="5"/>
      <c r="R19" s="5"/>
      <c r="S19" s="5"/>
      <c r="T19" s="5"/>
      <c r="U19" s="5"/>
      <c r="V19" s="5"/>
    </row>
    <row r="20" spans="1:22" ht="16" x14ac:dyDescent="0.2">
      <c r="A20" s="5">
        <f t="shared" ref="A20:A29" si="2">A19+1</f>
        <v>1786</v>
      </c>
      <c r="B20" s="5"/>
      <c r="C20" s="5"/>
      <c r="D20" s="5">
        <v>11</v>
      </c>
      <c r="E20" s="5"/>
      <c r="F20" s="5">
        <f t="shared" si="1"/>
        <v>0.55000000000000004</v>
      </c>
      <c r="G20" s="5"/>
      <c r="H20" s="5" t="s">
        <v>35</v>
      </c>
      <c r="I20" s="5"/>
      <c r="J20" s="5"/>
      <c r="K20" s="5"/>
      <c r="L20" s="5"/>
      <c r="M20" s="5"/>
      <c r="N20" s="5"/>
      <c r="O20" s="5"/>
      <c r="P20" s="5"/>
      <c r="Q20" s="5"/>
      <c r="R20" s="5"/>
      <c r="S20" s="5"/>
      <c r="T20" s="5"/>
      <c r="U20" s="5"/>
      <c r="V20" s="5"/>
    </row>
    <row r="21" spans="1:22" ht="16" x14ac:dyDescent="0.2">
      <c r="A21" s="5">
        <f t="shared" si="2"/>
        <v>1787</v>
      </c>
      <c r="B21" s="5"/>
      <c r="C21" s="5"/>
      <c r="D21" s="5">
        <v>12</v>
      </c>
      <c r="E21" s="5"/>
      <c r="F21" s="5">
        <f t="shared" si="1"/>
        <v>0.60000000000000009</v>
      </c>
      <c r="G21" s="5"/>
      <c r="H21" s="5" t="s">
        <v>35</v>
      </c>
      <c r="I21" s="5"/>
      <c r="J21" s="5"/>
      <c r="K21" s="5"/>
      <c r="L21" s="5"/>
      <c r="M21" s="5"/>
      <c r="N21" s="5"/>
      <c r="O21" s="5"/>
      <c r="P21" s="5"/>
      <c r="Q21" s="5"/>
      <c r="R21" s="5"/>
      <c r="S21" s="5"/>
      <c r="T21" s="5"/>
      <c r="U21" s="5"/>
      <c r="V21" s="5"/>
    </row>
    <row r="22" spans="1:22" ht="16" x14ac:dyDescent="0.2">
      <c r="A22" s="5">
        <f t="shared" si="2"/>
        <v>1788</v>
      </c>
      <c r="B22" s="5"/>
      <c r="C22" s="5"/>
      <c r="D22" s="5">
        <v>13</v>
      </c>
      <c r="E22" s="5"/>
      <c r="F22" s="5">
        <f t="shared" si="1"/>
        <v>0.65</v>
      </c>
      <c r="G22" s="5"/>
      <c r="H22" s="5" t="s">
        <v>35</v>
      </c>
      <c r="I22" s="5"/>
      <c r="J22" s="5"/>
      <c r="K22" s="5"/>
      <c r="L22" s="5"/>
      <c r="M22" s="5"/>
      <c r="N22" s="5"/>
      <c r="O22" s="5"/>
      <c r="P22" s="5"/>
      <c r="Q22" s="5"/>
      <c r="R22" s="5"/>
      <c r="S22" s="5"/>
      <c r="T22" s="5"/>
      <c r="U22" s="5"/>
      <c r="V22" s="5"/>
    </row>
    <row r="23" spans="1:22" ht="16" x14ac:dyDescent="0.2">
      <c r="A23" s="5">
        <f t="shared" si="2"/>
        <v>1789</v>
      </c>
      <c r="B23" s="5"/>
      <c r="C23" s="5"/>
      <c r="D23" s="5">
        <v>14</v>
      </c>
      <c r="E23" s="5"/>
      <c r="F23" s="5">
        <f t="shared" si="1"/>
        <v>0.70000000000000007</v>
      </c>
      <c r="G23" s="5"/>
      <c r="H23" s="5" t="s">
        <v>35</v>
      </c>
      <c r="I23" s="5"/>
      <c r="J23" s="5"/>
      <c r="K23" s="5"/>
      <c r="L23" s="5"/>
      <c r="M23" s="5"/>
      <c r="N23" s="5"/>
      <c r="O23" s="5"/>
      <c r="P23" s="5"/>
      <c r="Q23" s="5"/>
      <c r="R23" s="5"/>
      <c r="S23" s="5"/>
      <c r="T23" s="5"/>
      <c r="U23" s="5"/>
      <c r="V23" s="5"/>
    </row>
    <row r="24" spans="1:22" ht="16" x14ac:dyDescent="0.2">
      <c r="A24" s="5">
        <f t="shared" si="2"/>
        <v>1790</v>
      </c>
      <c r="B24" s="5"/>
      <c r="C24" s="5"/>
      <c r="D24" s="5">
        <v>15</v>
      </c>
      <c r="E24" s="5"/>
      <c r="F24" s="5">
        <f t="shared" si="1"/>
        <v>0.75</v>
      </c>
      <c r="G24" s="5"/>
      <c r="H24" s="5" t="s">
        <v>35</v>
      </c>
      <c r="I24" s="5"/>
      <c r="J24" s="5"/>
      <c r="K24" s="5"/>
      <c r="L24" s="5"/>
      <c r="M24" s="5"/>
      <c r="N24" s="5"/>
      <c r="O24" s="5"/>
      <c r="P24" s="5"/>
      <c r="Q24" s="5"/>
      <c r="R24" s="5"/>
      <c r="S24" s="5"/>
      <c r="T24" s="5"/>
      <c r="U24" s="5"/>
      <c r="V24" s="5"/>
    </row>
    <row r="25" spans="1:22" ht="16" x14ac:dyDescent="0.2">
      <c r="A25" s="5">
        <f t="shared" si="2"/>
        <v>1791</v>
      </c>
      <c r="B25" s="5"/>
      <c r="C25" s="5"/>
      <c r="D25" s="5">
        <v>16</v>
      </c>
      <c r="E25" s="5"/>
      <c r="F25" s="5">
        <f t="shared" si="1"/>
        <v>0.8</v>
      </c>
      <c r="G25" s="5"/>
      <c r="H25" s="5" t="s">
        <v>35</v>
      </c>
      <c r="I25" s="5"/>
      <c r="J25" s="5"/>
      <c r="K25" s="5"/>
      <c r="L25" s="5"/>
      <c r="M25" s="5"/>
      <c r="N25" s="5"/>
      <c r="O25" s="5"/>
      <c r="P25" s="5"/>
      <c r="Q25" s="5"/>
      <c r="R25" s="5"/>
      <c r="S25" s="5"/>
      <c r="T25" s="5"/>
      <c r="U25" s="5"/>
      <c r="V25" s="5"/>
    </row>
    <row r="26" spans="1:22" ht="16" x14ac:dyDescent="0.2">
      <c r="A26" s="5">
        <f t="shared" si="2"/>
        <v>1792</v>
      </c>
      <c r="B26" s="5"/>
      <c r="C26" s="5"/>
      <c r="D26" s="5">
        <v>17</v>
      </c>
      <c r="E26" s="5"/>
      <c r="F26" s="5">
        <f t="shared" si="1"/>
        <v>0.85000000000000009</v>
      </c>
      <c r="G26" s="5"/>
      <c r="H26" s="5" t="s">
        <v>35</v>
      </c>
      <c r="I26" s="5"/>
      <c r="J26" s="5"/>
      <c r="K26" s="5"/>
      <c r="L26" s="5"/>
      <c r="M26" s="5"/>
      <c r="N26" s="5"/>
      <c r="O26" s="5"/>
      <c r="P26" s="5"/>
      <c r="Q26" s="5"/>
      <c r="R26" s="5"/>
      <c r="S26" s="5"/>
      <c r="T26" s="5"/>
      <c r="U26" s="5"/>
      <c r="V26" s="5"/>
    </row>
    <row r="27" spans="1:22" ht="16" x14ac:dyDescent="0.2">
      <c r="A27" s="5">
        <f t="shared" si="2"/>
        <v>1793</v>
      </c>
      <c r="B27" s="5"/>
      <c r="C27" s="5"/>
      <c r="D27" s="5">
        <v>18</v>
      </c>
      <c r="E27" s="5"/>
      <c r="F27" s="5">
        <f t="shared" si="1"/>
        <v>0.9</v>
      </c>
      <c r="G27" s="5"/>
      <c r="H27" s="5" t="s">
        <v>35</v>
      </c>
      <c r="I27" s="5"/>
      <c r="J27" s="5"/>
      <c r="K27" s="5"/>
      <c r="L27" s="5"/>
      <c r="M27" s="5"/>
      <c r="N27" s="5"/>
      <c r="O27" s="5"/>
      <c r="P27" s="5"/>
      <c r="Q27" s="5"/>
      <c r="R27" s="5"/>
      <c r="S27" s="5"/>
      <c r="T27" s="5"/>
      <c r="U27" s="5"/>
      <c r="V27" s="5"/>
    </row>
    <row r="28" spans="1:22" ht="16" x14ac:dyDescent="0.2">
      <c r="A28" s="5">
        <f t="shared" si="2"/>
        <v>1794</v>
      </c>
      <c r="B28" s="5"/>
      <c r="C28" s="5"/>
      <c r="D28" s="5">
        <v>19</v>
      </c>
      <c r="E28" s="5"/>
      <c r="F28" s="5">
        <f t="shared" si="1"/>
        <v>0.95000000000000007</v>
      </c>
      <c r="G28" s="5"/>
      <c r="H28" s="5" t="s">
        <v>35</v>
      </c>
      <c r="I28" s="5"/>
      <c r="J28" s="5"/>
      <c r="K28" s="5"/>
      <c r="L28" s="5"/>
      <c r="M28" s="5"/>
      <c r="N28" s="5"/>
      <c r="O28" s="5"/>
      <c r="P28" s="5"/>
      <c r="Q28" s="5"/>
      <c r="R28" s="5"/>
      <c r="S28" s="5"/>
      <c r="T28" s="5"/>
      <c r="U28" s="5"/>
      <c r="V28" s="5"/>
    </row>
    <row r="29" spans="1:22" ht="16" x14ac:dyDescent="0.2">
      <c r="A29" s="5">
        <f t="shared" si="2"/>
        <v>1795</v>
      </c>
      <c r="B29" s="5"/>
      <c r="C29" s="5"/>
      <c r="D29" s="5">
        <v>20</v>
      </c>
      <c r="E29" s="5"/>
      <c r="F29" s="5">
        <f t="shared" si="1"/>
        <v>1</v>
      </c>
      <c r="G29" s="5"/>
      <c r="H29" s="5" t="s">
        <v>35</v>
      </c>
      <c r="I29" s="5"/>
      <c r="J29" s="5"/>
      <c r="K29" s="5"/>
      <c r="L29" s="5"/>
      <c r="M29" s="5"/>
      <c r="N29" s="5"/>
      <c r="O29" s="5"/>
      <c r="P29" s="5"/>
      <c r="Q29" s="5"/>
      <c r="R29" s="5"/>
      <c r="S29" s="5"/>
      <c r="T29" s="5"/>
      <c r="U29" s="5"/>
      <c r="V29" s="5"/>
    </row>
    <row r="30" spans="1:22" ht="16" x14ac:dyDescent="0.2">
      <c r="A30" s="5">
        <v>1816</v>
      </c>
      <c r="B30" s="5"/>
      <c r="C30" s="5"/>
      <c r="D30" s="5"/>
      <c r="E30" s="5"/>
      <c r="F30" s="5"/>
      <c r="G30" s="5">
        <v>23</v>
      </c>
      <c r="H30" s="5" t="s">
        <v>72</v>
      </c>
      <c r="I30" s="5"/>
      <c r="J30" s="5"/>
      <c r="K30" s="5"/>
      <c r="L30" s="5"/>
      <c r="M30" s="5"/>
      <c r="N30" s="5"/>
      <c r="O30" s="5"/>
      <c r="P30" s="5"/>
      <c r="Q30" s="5"/>
      <c r="R30" s="5"/>
      <c r="S30" s="5"/>
      <c r="T30" s="5"/>
      <c r="U30" s="5"/>
      <c r="V30" s="5"/>
    </row>
    <row r="31" spans="1:22" ht="16" x14ac:dyDescent="0.2">
      <c r="A31" s="5">
        <v>1816</v>
      </c>
      <c r="B31" s="5"/>
      <c r="C31" s="5"/>
      <c r="D31" s="5"/>
      <c r="E31" s="5"/>
      <c r="F31" s="5"/>
      <c r="G31" s="5">
        <v>15</v>
      </c>
      <c r="H31" s="5" t="s">
        <v>72</v>
      </c>
      <c r="I31" s="5"/>
      <c r="J31" s="5"/>
      <c r="K31" s="5"/>
      <c r="L31" s="5"/>
      <c r="M31" s="5"/>
      <c r="N31" s="5"/>
      <c r="O31" s="5"/>
      <c r="P31" s="5"/>
      <c r="Q31" s="5"/>
      <c r="R31" s="5"/>
      <c r="S31" s="5"/>
      <c r="T31" s="5"/>
      <c r="U31" s="5"/>
      <c r="V31" s="5"/>
    </row>
    <row r="32" spans="1:22" ht="16" x14ac:dyDescent="0.2">
      <c r="A32" s="5">
        <v>1832</v>
      </c>
      <c r="B32" s="5"/>
      <c r="C32" s="5"/>
      <c r="D32" s="5"/>
      <c r="E32" s="5"/>
      <c r="F32" s="5"/>
      <c r="G32" s="5">
        <v>4</v>
      </c>
      <c r="H32" s="5" t="s">
        <v>77</v>
      </c>
      <c r="I32" s="5"/>
      <c r="J32" s="5"/>
      <c r="K32" s="5"/>
      <c r="L32" s="5"/>
      <c r="M32" s="5"/>
      <c r="N32" s="5"/>
      <c r="O32" s="5"/>
      <c r="P32" s="5"/>
      <c r="Q32" s="5"/>
      <c r="R32" s="5"/>
      <c r="S32" s="5"/>
      <c r="T32" s="5"/>
      <c r="U32" s="5"/>
      <c r="V32" s="5"/>
    </row>
    <row r="33" spans="1:22" ht="16" x14ac:dyDescent="0.2">
      <c r="A33" s="5"/>
      <c r="B33" s="5"/>
      <c r="C33" s="5"/>
      <c r="D33" s="5"/>
      <c r="E33" s="5"/>
      <c r="F33" s="5"/>
      <c r="G33" s="5"/>
      <c r="H33" s="5"/>
      <c r="I33" s="5"/>
      <c r="J33" s="5"/>
      <c r="K33" s="5"/>
      <c r="L33" s="5"/>
      <c r="M33" s="5"/>
      <c r="N33" s="5"/>
      <c r="O33" s="5"/>
      <c r="P33" s="5"/>
      <c r="Q33" s="5"/>
      <c r="R33" s="5"/>
      <c r="S33" s="5"/>
      <c r="T33" s="5"/>
      <c r="U33" s="5"/>
      <c r="V33" s="5"/>
    </row>
    <row r="34" spans="1:22" ht="16" x14ac:dyDescent="0.2">
      <c r="A34" s="5"/>
      <c r="B34" s="5"/>
      <c r="C34" s="5"/>
      <c r="D34" s="5"/>
      <c r="E34" s="5"/>
      <c r="F34" s="5"/>
      <c r="G34" s="5"/>
      <c r="H34" s="5"/>
      <c r="I34" s="5"/>
      <c r="J34" s="5"/>
      <c r="K34" s="5"/>
      <c r="L34" s="5"/>
      <c r="M34" s="5"/>
      <c r="N34" s="5"/>
      <c r="O34" s="5"/>
      <c r="P34" s="5"/>
      <c r="Q34" s="5"/>
      <c r="R34" s="5"/>
      <c r="S34" s="5"/>
      <c r="T34" s="5"/>
      <c r="U34" s="5"/>
      <c r="V34" s="5"/>
    </row>
    <row r="35" spans="1:22" ht="16" x14ac:dyDescent="0.2">
      <c r="A35" s="5"/>
      <c r="B35" s="5"/>
      <c r="C35" s="5"/>
      <c r="D35" s="5"/>
      <c r="E35" s="5"/>
      <c r="F35" s="5"/>
      <c r="G35" s="5"/>
      <c r="H35" s="5"/>
      <c r="I35" s="5"/>
      <c r="J35" s="5"/>
      <c r="K35" s="5"/>
      <c r="L35" s="5"/>
      <c r="M35" s="5"/>
      <c r="N35" s="5"/>
      <c r="O35" s="5"/>
      <c r="P35" s="5"/>
      <c r="Q35" s="5"/>
      <c r="R35" s="5"/>
      <c r="S35" s="5"/>
      <c r="T35" s="5"/>
      <c r="U35" s="5"/>
      <c r="V35" s="5"/>
    </row>
    <row r="36" spans="1:22" ht="16" x14ac:dyDescent="0.2">
      <c r="A36" s="5"/>
      <c r="B36" s="5"/>
      <c r="C36" s="5"/>
      <c r="D36" s="5"/>
      <c r="E36" s="5"/>
      <c r="F36" s="5"/>
      <c r="G36" s="5"/>
      <c r="H36" s="5"/>
      <c r="I36" s="5"/>
      <c r="J36" s="5"/>
      <c r="K36" s="5"/>
      <c r="L36" s="5"/>
      <c r="M36" s="5"/>
      <c r="N36" s="5"/>
      <c r="O36" s="5"/>
      <c r="P36" s="5"/>
      <c r="Q36" s="5"/>
      <c r="R36" s="5"/>
      <c r="S36" s="5"/>
      <c r="T36" s="5"/>
      <c r="U36" s="5"/>
      <c r="V36" s="5"/>
    </row>
    <row r="37" spans="1:22" ht="16" x14ac:dyDescent="0.2">
      <c r="A37" s="5"/>
      <c r="B37" s="5"/>
      <c r="C37" s="5"/>
      <c r="D37" s="5"/>
      <c r="E37" s="5"/>
      <c r="F37" s="5"/>
      <c r="G37" s="5"/>
      <c r="H37" s="5"/>
      <c r="I37" s="5"/>
      <c r="J37" s="5"/>
      <c r="K37" s="5"/>
      <c r="L37" s="5"/>
      <c r="M37" s="5"/>
      <c r="N37" s="5"/>
      <c r="O37" s="5"/>
      <c r="P37" s="5"/>
      <c r="Q37" s="5"/>
      <c r="R37" s="5"/>
      <c r="S37" s="5"/>
      <c r="T37" s="5"/>
      <c r="U37" s="5"/>
      <c r="V37" s="5"/>
    </row>
    <row r="38" spans="1:22" ht="16" x14ac:dyDescent="0.2">
      <c r="A38" s="5"/>
      <c r="B38" s="5"/>
      <c r="C38" s="5"/>
      <c r="D38" s="5"/>
      <c r="E38" s="5"/>
      <c r="F38" s="5"/>
      <c r="G38" s="5"/>
      <c r="H38" s="5"/>
      <c r="I38" s="5"/>
      <c r="J38" s="5"/>
      <c r="K38" s="5"/>
      <c r="L38" s="5"/>
      <c r="M38" s="5"/>
      <c r="N38" s="5"/>
      <c r="O38" s="5"/>
      <c r="P38" s="5"/>
      <c r="Q38" s="5"/>
      <c r="R38" s="5"/>
      <c r="S38" s="5"/>
      <c r="T38" s="5"/>
      <c r="U38" s="5"/>
      <c r="V38" s="5"/>
    </row>
  </sheetData>
  <sortState xmlns:xlrd2="http://schemas.microsoft.com/office/spreadsheetml/2017/richdata2" ref="A10:V32">
    <sortCondition ref="A10:A32"/>
  </sortState>
  <pageMargins left="0.7" right="0.7" top="0.75" bottom="0.75" header="0.3" footer="0.3"/>
  <pageSetup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E8"/>
  <sheetViews>
    <sheetView zoomScaleNormal="100" workbookViewId="0">
      <selection activeCell="J18" sqref="J18"/>
    </sheetView>
  </sheetViews>
  <sheetFormatPr baseColWidth="10" defaultColWidth="8.83203125" defaultRowHeight="15" x14ac:dyDescent="0.2"/>
  <sheetData>
    <row r="2" spans="2:5" x14ac:dyDescent="0.2">
      <c r="C2" t="s">
        <v>21</v>
      </c>
    </row>
    <row r="4" spans="2:5" x14ac:dyDescent="0.2">
      <c r="B4" t="s">
        <v>0</v>
      </c>
      <c r="C4" t="s">
        <v>1</v>
      </c>
      <c r="D4" t="s">
        <v>19</v>
      </c>
    </row>
    <row r="5" spans="2:5" x14ac:dyDescent="0.2">
      <c r="B5">
        <v>1831</v>
      </c>
      <c r="C5" t="s">
        <v>2</v>
      </c>
      <c r="D5">
        <v>1</v>
      </c>
      <c r="E5" t="s">
        <v>20</v>
      </c>
    </row>
    <row r="8" spans="2:5" ht="21" x14ac:dyDescent="0.2">
      <c r="B8" s="2" t="s">
        <v>88</v>
      </c>
    </row>
  </sheetData>
  <pageMargins left="0.7" right="0.7" top="0.75" bottom="0.75" header="0.3" footer="0.3"/>
  <pageSetup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J9"/>
  <sheetViews>
    <sheetView workbookViewId="0">
      <selection activeCell="E21" sqref="E21"/>
    </sheetView>
  </sheetViews>
  <sheetFormatPr baseColWidth="10" defaultColWidth="8.83203125" defaultRowHeight="15" x14ac:dyDescent="0.2"/>
  <sheetData>
    <row r="2" spans="2:10" ht="21" x14ac:dyDescent="0.2">
      <c r="B2" s="2" t="s">
        <v>88</v>
      </c>
    </row>
    <row r="4" spans="2:10" x14ac:dyDescent="0.2">
      <c r="G4" t="s">
        <v>90</v>
      </c>
    </row>
    <row r="5" spans="2:10" x14ac:dyDescent="0.2">
      <c r="B5" t="s">
        <v>0</v>
      </c>
      <c r="C5" t="s">
        <v>1</v>
      </c>
      <c r="D5" s="3" t="s">
        <v>89</v>
      </c>
      <c r="E5" s="3" t="s">
        <v>4</v>
      </c>
      <c r="F5" s="3" t="s">
        <v>5</v>
      </c>
      <c r="G5" s="3" t="s">
        <v>93</v>
      </c>
      <c r="H5" s="3"/>
      <c r="I5" s="3" t="s">
        <v>8</v>
      </c>
      <c r="J5" t="s">
        <v>27</v>
      </c>
    </row>
    <row r="6" spans="2:10" x14ac:dyDescent="0.2">
      <c r="B6">
        <v>1748</v>
      </c>
      <c r="C6" t="s">
        <v>24</v>
      </c>
      <c r="D6">
        <v>1</v>
      </c>
      <c r="G6">
        <f>D6+(1/20)*E6+(1/240)*F6</f>
        <v>1</v>
      </c>
      <c r="H6" t="s">
        <v>26</v>
      </c>
      <c r="I6">
        <v>151</v>
      </c>
    </row>
    <row r="7" spans="2:10" x14ac:dyDescent="0.2">
      <c r="B7">
        <v>1750</v>
      </c>
      <c r="C7" t="s">
        <v>24</v>
      </c>
      <c r="D7">
        <v>2</v>
      </c>
      <c r="E7">
        <v>10</v>
      </c>
      <c r="G7">
        <f t="shared" ref="G7:G9" si="0">D7+(1/20)*E7+(1/240)*F7</f>
        <v>2.5</v>
      </c>
      <c r="H7" t="s">
        <v>26</v>
      </c>
      <c r="I7">
        <v>151</v>
      </c>
    </row>
    <row r="8" spans="2:10" x14ac:dyDescent="0.2">
      <c r="B8">
        <v>1760</v>
      </c>
      <c r="C8" t="s">
        <v>24</v>
      </c>
      <c r="D8">
        <v>6</v>
      </c>
      <c r="G8">
        <f t="shared" si="0"/>
        <v>6</v>
      </c>
      <c r="H8" t="s">
        <v>26</v>
      </c>
      <c r="I8">
        <v>151</v>
      </c>
    </row>
    <row r="9" spans="2:10" x14ac:dyDescent="0.2">
      <c r="B9">
        <v>1770</v>
      </c>
      <c r="C9" t="s">
        <v>24</v>
      </c>
      <c r="E9">
        <v>3</v>
      </c>
      <c r="F9">
        <v>6</v>
      </c>
      <c r="G9">
        <f t="shared" si="0"/>
        <v>0.17500000000000002</v>
      </c>
      <c r="H9" t="s">
        <v>25</v>
      </c>
      <c r="I9">
        <v>151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4:N40"/>
  <sheetViews>
    <sheetView topLeftCell="A16" workbookViewId="0">
      <selection activeCell="B16" sqref="B16"/>
    </sheetView>
  </sheetViews>
  <sheetFormatPr baseColWidth="10" defaultColWidth="8.83203125" defaultRowHeight="15" x14ac:dyDescent="0.2"/>
  <cols>
    <col min="3" max="3" width="12" customWidth="1"/>
  </cols>
  <sheetData>
    <row r="4" spans="2:11" x14ac:dyDescent="0.2">
      <c r="B4" t="s">
        <v>0</v>
      </c>
      <c r="C4" t="s">
        <v>1</v>
      </c>
      <c r="D4" t="s">
        <v>3</v>
      </c>
      <c r="E4" t="s">
        <v>4</v>
      </c>
      <c r="F4" t="s">
        <v>5</v>
      </c>
      <c r="G4" t="s">
        <v>38</v>
      </c>
      <c r="H4" t="s">
        <v>71</v>
      </c>
      <c r="J4" t="s">
        <v>8</v>
      </c>
    </row>
    <row r="5" spans="2:11" x14ac:dyDescent="0.2">
      <c r="B5">
        <v>1732</v>
      </c>
      <c r="C5">
        <v>1</v>
      </c>
      <c r="E5">
        <v>2</v>
      </c>
      <c r="G5">
        <f>C5+(1/20)*E5+(1/240)*F5</f>
        <v>1.1000000000000001</v>
      </c>
      <c r="J5" t="s">
        <v>28</v>
      </c>
      <c r="K5" t="s">
        <v>29</v>
      </c>
    </row>
    <row r="6" spans="2:11" x14ac:dyDescent="0.2">
      <c r="B6">
        <v>1817</v>
      </c>
      <c r="H6">
        <v>3</v>
      </c>
      <c r="J6" t="s">
        <v>74</v>
      </c>
    </row>
    <row r="16" spans="2:11" ht="21" x14ac:dyDescent="0.2">
      <c r="B16" s="2" t="s">
        <v>88</v>
      </c>
    </row>
    <row r="17" spans="2:14" ht="16" thickBot="1" x14ac:dyDescent="0.25">
      <c r="E17" t="s">
        <v>3</v>
      </c>
      <c r="F17" t="s">
        <v>44</v>
      </c>
      <c r="G17" t="s">
        <v>45</v>
      </c>
    </row>
    <row r="18" spans="2:14" ht="16" thickBot="1" x14ac:dyDescent="0.25">
      <c r="B18" s="10">
        <v>1776</v>
      </c>
      <c r="C18" s="11" t="s">
        <v>41</v>
      </c>
      <c r="D18" s="11" t="s">
        <v>42</v>
      </c>
      <c r="E18" s="11">
        <v>0.35</v>
      </c>
      <c r="F18" s="12">
        <v>6</v>
      </c>
      <c r="G18">
        <f>E18</f>
        <v>0.35</v>
      </c>
      <c r="I18" t="s">
        <v>46</v>
      </c>
      <c r="J18" t="s">
        <v>47</v>
      </c>
      <c r="K18" t="s">
        <v>48</v>
      </c>
      <c r="L18" t="s">
        <v>49</v>
      </c>
      <c r="M18" t="s">
        <v>50</v>
      </c>
      <c r="N18" t="s">
        <v>38</v>
      </c>
    </row>
    <row r="19" spans="2:14" ht="16" thickBot="1" x14ac:dyDescent="0.25">
      <c r="B19" s="10">
        <v>1777</v>
      </c>
      <c r="C19" s="11" t="s">
        <v>41</v>
      </c>
      <c r="D19" s="11" t="s">
        <v>42</v>
      </c>
      <c r="E19" s="11">
        <v>0.35</v>
      </c>
      <c r="F19" s="12">
        <v>12</v>
      </c>
      <c r="G19">
        <f>E19</f>
        <v>0.35</v>
      </c>
      <c r="I19">
        <v>1740</v>
      </c>
      <c r="J19" t="s">
        <v>41</v>
      </c>
      <c r="K19" t="s">
        <v>43</v>
      </c>
      <c r="L19">
        <v>0.13300000000000001</v>
      </c>
      <c r="M19">
        <v>3</v>
      </c>
      <c r="N19">
        <v>0.34050179211469539</v>
      </c>
    </row>
    <row r="20" spans="2:14" ht="16" thickBot="1" x14ac:dyDescent="0.25">
      <c r="B20" s="10">
        <v>1740</v>
      </c>
      <c r="C20" s="11" t="s">
        <v>41</v>
      </c>
      <c r="D20" s="11" t="s">
        <v>43</v>
      </c>
      <c r="E20" s="11">
        <v>0.13300000000000001</v>
      </c>
      <c r="F20" s="12">
        <v>3</v>
      </c>
      <c r="G20">
        <f t="shared" ref="G20:G39" si="0">E20*(1/0.3906)</f>
        <v>0.34050179211469539</v>
      </c>
      <c r="I20">
        <v>1741</v>
      </c>
      <c r="J20" t="s">
        <v>41</v>
      </c>
      <c r="K20" t="s">
        <v>43</v>
      </c>
      <c r="L20">
        <v>0.25</v>
      </c>
      <c r="M20">
        <v>5</v>
      </c>
      <c r="N20">
        <v>0.64004096262160781</v>
      </c>
    </row>
    <row r="21" spans="2:14" ht="16" thickBot="1" x14ac:dyDescent="0.25">
      <c r="B21" s="10">
        <v>1741</v>
      </c>
      <c r="C21" s="11" t="s">
        <v>41</v>
      </c>
      <c r="D21" s="11" t="s">
        <v>43</v>
      </c>
      <c r="E21" s="11">
        <v>0.25</v>
      </c>
      <c r="F21" s="12">
        <v>5</v>
      </c>
      <c r="G21">
        <f t="shared" si="0"/>
        <v>0.64004096262160781</v>
      </c>
      <c r="I21">
        <v>1742</v>
      </c>
      <c r="J21" t="s">
        <v>41</v>
      </c>
      <c r="K21" t="s">
        <v>43</v>
      </c>
      <c r="L21">
        <v>0.28699999999999998</v>
      </c>
      <c r="M21">
        <v>60</v>
      </c>
      <c r="N21">
        <v>0.73476702508960567</v>
      </c>
    </row>
    <row r="22" spans="2:14" ht="16" thickBot="1" x14ac:dyDescent="0.25">
      <c r="B22" s="10">
        <v>1742</v>
      </c>
      <c r="C22" s="11" t="s">
        <v>41</v>
      </c>
      <c r="D22" s="11" t="s">
        <v>43</v>
      </c>
      <c r="E22" s="11">
        <v>0.28699999999999998</v>
      </c>
      <c r="F22" s="12">
        <v>60</v>
      </c>
      <c r="G22">
        <f t="shared" si="0"/>
        <v>0.73476702508960567</v>
      </c>
      <c r="I22">
        <v>1743</v>
      </c>
      <c r="J22" t="s">
        <v>41</v>
      </c>
      <c r="K22" t="s">
        <v>43</v>
      </c>
      <c r="L22">
        <v>0.27</v>
      </c>
      <c r="M22">
        <v>193</v>
      </c>
      <c r="N22">
        <v>0.69124423963133652</v>
      </c>
    </row>
    <row r="23" spans="2:14" ht="16" thickBot="1" x14ac:dyDescent="0.25">
      <c r="B23" s="10">
        <v>1743</v>
      </c>
      <c r="C23" s="11" t="s">
        <v>41</v>
      </c>
      <c r="D23" s="11" t="s">
        <v>43</v>
      </c>
      <c r="E23" s="11">
        <v>0.27</v>
      </c>
      <c r="F23" s="12">
        <v>193</v>
      </c>
      <c r="G23">
        <f t="shared" si="0"/>
        <v>0.69124423963133652</v>
      </c>
      <c r="I23">
        <v>1744</v>
      </c>
      <c r="J23" t="s">
        <v>41</v>
      </c>
      <c r="K23" t="s">
        <v>43</v>
      </c>
      <c r="L23">
        <v>0.28100000000000003</v>
      </c>
      <c r="M23">
        <v>178</v>
      </c>
      <c r="N23">
        <v>0.71940604198668723</v>
      </c>
    </row>
    <row r="24" spans="2:14" ht="16" thickBot="1" x14ac:dyDescent="0.25">
      <c r="B24" s="10">
        <v>1744</v>
      </c>
      <c r="C24" s="11" t="s">
        <v>41</v>
      </c>
      <c r="D24" s="11" t="s">
        <v>43</v>
      </c>
      <c r="E24" s="11">
        <v>0.28100000000000003</v>
      </c>
      <c r="F24" s="12">
        <v>178</v>
      </c>
      <c r="G24">
        <f t="shared" si="0"/>
        <v>0.71940604198668723</v>
      </c>
      <c r="I24">
        <v>1767</v>
      </c>
      <c r="J24" t="s">
        <v>41</v>
      </c>
      <c r="K24" t="s">
        <v>43</v>
      </c>
      <c r="L24">
        <v>8.6999999999999994E-2</v>
      </c>
      <c r="M24">
        <v>12</v>
      </c>
      <c r="N24">
        <v>0.2227342549923195</v>
      </c>
    </row>
    <row r="25" spans="2:14" ht="16" thickBot="1" x14ac:dyDescent="0.25">
      <c r="B25" s="10">
        <v>1767</v>
      </c>
      <c r="C25" s="11" t="s">
        <v>41</v>
      </c>
      <c r="D25" s="11" t="s">
        <v>43</v>
      </c>
      <c r="E25" s="11">
        <v>8.6999999999999994E-2</v>
      </c>
      <c r="F25" s="12">
        <v>12</v>
      </c>
      <c r="G25">
        <f t="shared" si="0"/>
        <v>0.2227342549923195</v>
      </c>
      <c r="I25">
        <v>1768</v>
      </c>
      <c r="J25" t="s">
        <v>41</v>
      </c>
      <c r="K25" t="s">
        <v>43</v>
      </c>
      <c r="L25">
        <v>9.4E-2</v>
      </c>
      <c r="M25">
        <v>6</v>
      </c>
      <c r="N25">
        <v>0.24065540194572455</v>
      </c>
    </row>
    <row r="26" spans="2:14" ht="16" thickBot="1" x14ac:dyDescent="0.25">
      <c r="B26" s="10">
        <v>1768</v>
      </c>
      <c r="C26" s="11" t="s">
        <v>41</v>
      </c>
      <c r="D26" s="11" t="s">
        <v>43</v>
      </c>
      <c r="E26" s="11">
        <v>9.4E-2</v>
      </c>
      <c r="F26" s="12">
        <v>6</v>
      </c>
      <c r="G26">
        <f t="shared" si="0"/>
        <v>0.24065540194572455</v>
      </c>
      <c r="I26">
        <v>1776</v>
      </c>
      <c r="J26" t="s">
        <v>41</v>
      </c>
      <c r="K26" t="s">
        <v>42</v>
      </c>
      <c r="L26">
        <v>0.35</v>
      </c>
      <c r="M26">
        <v>6</v>
      </c>
      <c r="N26">
        <v>0.35</v>
      </c>
    </row>
    <row r="27" spans="2:14" ht="16" thickBot="1" x14ac:dyDescent="0.25">
      <c r="B27" s="10">
        <v>1776</v>
      </c>
      <c r="C27" s="11" t="s">
        <v>41</v>
      </c>
      <c r="D27" s="11" t="s">
        <v>43</v>
      </c>
      <c r="E27" s="11">
        <v>0.29499999999999998</v>
      </c>
      <c r="F27" s="12">
        <v>129</v>
      </c>
      <c r="G27">
        <f t="shared" si="0"/>
        <v>0.75524833589349716</v>
      </c>
      <c r="I27">
        <v>1776</v>
      </c>
      <c r="J27" t="s">
        <v>41</v>
      </c>
      <c r="K27" t="s">
        <v>43</v>
      </c>
      <c r="L27">
        <v>0.29499999999999998</v>
      </c>
      <c r="M27">
        <v>129</v>
      </c>
      <c r="N27">
        <v>0.75524833589349716</v>
      </c>
    </row>
    <row r="28" spans="2:14" ht="16" thickBot="1" x14ac:dyDescent="0.25">
      <c r="B28" s="10">
        <v>1782</v>
      </c>
      <c r="C28" s="11" t="s">
        <v>41</v>
      </c>
      <c r="D28" s="11" t="s">
        <v>43</v>
      </c>
      <c r="E28" s="11">
        <v>0.76900000000000002</v>
      </c>
      <c r="F28" s="12">
        <v>33</v>
      </c>
      <c r="G28">
        <f t="shared" si="0"/>
        <v>1.9687660010240657</v>
      </c>
      <c r="I28">
        <v>1777</v>
      </c>
      <c r="J28" t="s">
        <v>41</v>
      </c>
      <c r="K28" t="s">
        <v>42</v>
      </c>
      <c r="L28">
        <v>0.35</v>
      </c>
      <c r="M28">
        <v>12</v>
      </c>
      <c r="N28">
        <v>0.35</v>
      </c>
    </row>
    <row r="29" spans="2:14" ht="16" thickBot="1" x14ac:dyDescent="0.25">
      <c r="B29" s="10">
        <v>1783</v>
      </c>
      <c r="C29" s="11" t="s">
        <v>41</v>
      </c>
      <c r="D29" s="11" t="s">
        <v>43</v>
      </c>
      <c r="E29" s="11">
        <v>0.61099999999999999</v>
      </c>
      <c r="F29" s="12">
        <v>3</v>
      </c>
      <c r="G29">
        <f t="shared" si="0"/>
        <v>1.5642601126472095</v>
      </c>
      <c r="I29">
        <v>1782</v>
      </c>
      <c r="J29" t="s">
        <v>41</v>
      </c>
      <c r="K29" t="s">
        <v>43</v>
      </c>
      <c r="L29">
        <v>0.76900000000000002</v>
      </c>
      <c r="M29">
        <v>33</v>
      </c>
      <c r="N29">
        <v>1.9687660010240657</v>
      </c>
    </row>
    <row r="30" spans="2:14" ht="16" thickBot="1" x14ac:dyDescent="0.25">
      <c r="B30" s="10">
        <v>1786</v>
      </c>
      <c r="C30" s="11" t="s">
        <v>41</v>
      </c>
      <c r="D30" s="11" t="s">
        <v>43</v>
      </c>
      <c r="E30" s="11">
        <v>0.54800000000000004</v>
      </c>
      <c r="F30" s="12">
        <v>7</v>
      </c>
      <c r="G30">
        <f t="shared" si="0"/>
        <v>1.4029697900665645</v>
      </c>
      <c r="I30">
        <v>1783</v>
      </c>
      <c r="J30" t="s">
        <v>41</v>
      </c>
      <c r="K30" t="s">
        <v>43</v>
      </c>
      <c r="L30">
        <v>0.61099999999999999</v>
      </c>
      <c r="M30">
        <v>3</v>
      </c>
      <c r="N30">
        <v>1.5642601126472095</v>
      </c>
    </row>
    <row r="31" spans="2:14" ht="16" thickBot="1" x14ac:dyDescent="0.25">
      <c r="B31" s="10">
        <v>1793</v>
      </c>
      <c r="C31" s="11" t="s">
        <v>41</v>
      </c>
      <c r="D31" s="11" t="s">
        <v>43</v>
      </c>
      <c r="E31" s="11">
        <v>0.5</v>
      </c>
      <c r="F31" s="12">
        <v>2</v>
      </c>
      <c r="G31">
        <f t="shared" si="0"/>
        <v>1.2800819252432156</v>
      </c>
      <c r="I31">
        <v>1786</v>
      </c>
      <c r="J31" t="s">
        <v>41</v>
      </c>
      <c r="K31" t="s">
        <v>43</v>
      </c>
      <c r="L31">
        <v>0.54800000000000004</v>
      </c>
      <c r="M31">
        <v>7</v>
      </c>
      <c r="N31">
        <v>1.4029697900665645</v>
      </c>
    </row>
    <row r="32" spans="2:14" ht="16" thickBot="1" x14ac:dyDescent="0.25">
      <c r="B32" s="10">
        <v>1795</v>
      </c>
      <c r="C32" s="11" t="s">
        <v>41</v>
      </c>
      <c r="D32" s="11" t="s">
        <v>43</v>
      </c>
      <c r="E32" s="11">
        <v>0.55600000000000005</v>
      </c>
      <c r="F32" s="12">
        <v>2</v>
      </c>
      <c r="G32">
        <f t="shared" si="0"/>
        <v>1.423451100870456</v>
      </c>
      <c r="I32">
        <v>1793</v>
      </c>
      <c r="J32" t="s">
        <v>41</v>
      </c>
      <c r="K32" t="s">
        <v>43</v>
      </c>
      <c r="L32">
        <v>0.5</v>
      </c>
      <c r="M32">
        <v>2</v>
      </c>
      <c r="N32">
        <v>1.2800819252432156</v>
      </c>
    </row>
    <row r="33" spans="2:14" ht="16" thickBot="1" x14ac:dyDescent="0.25">
      <c r="B33" s="10">
        <v>1801</v>
      </c>
      <c r="C33" s="11" t="s">
        <v>41</v>
      </c>
      <c r="D33" s="11" t="s">
        <v>43</v>
      </c>
      <c r="E33" s="11">
        <v>0.55600000000000005</v>
      </c>
      <c r="F33" s="12">
        <v>5</v>
      </c>
      <c r="G33">
        <f t="shared" si="0"/>
        <v>1.423451100870456</v>
      </c>
      <c r="I33">
        <v>1795</v>
      </c>
      <c r="J33" t="s">
        <v>41</v>
      </c>
      <c r="K33" t="s">
        <v>43</v>
      </c>
      <c r="L33">
        <v>0.55600000000000005</v>
      </c>
      <c r="M33">
        <v>2</v>
      </c>
      <c r="N33">
        <v>1.423451100870456</v>
      </c>
    </row>
    <row r="34" spans="2:14" ht="16" thickBot="1" x14ac:dyDescent="0.25">
      <c r="B34" s="10">
        <v>1802</v>
      </c>
      <c r="C34" s="11" t="s">
        <v>41</v>
      </c>
      <c r="D34" s="11" t="s">
        <v>43</v>
      </c>
      <c r="E34" s="11">
        <v>0.55600000000000005</v>
      </c>
      <c r="F34" s="12">
        <v>5</v>
      </c>
      <c r="G34">
        <f t="shared" si="0"/>
        <v>1.423451100870456</v>
      </c>
      <c r="I34">
        <v>1801</v>
      </c>
      <c r="J34" t="s">
        <v>41</v>
      </c>
      <c r="K34" t="s">
        <v>43</v>
      </c>
      <c r="L34">
        <v>0.55600000000000005</v>
      </c>
      <c r="M34">
        <v>5</v>
      </c>
      <c r="N34">
        <v>1.423451100870456</v>
      </c>
    </row>
    <row r="35" spans="2:14" ht="16" thickBot="1" x14ac:dyDescent="0.25">
      <c r="B35" s="10">
        <v>1803</v>
      </c>
      <c r="C35" s="11" t="s">
        <v>41</v>
      </c>
      <c r="D35" s="11" t="s">
        <v>43</v>
      </c>
      <c r="E35" s="11">
        <v>0.59599999999999997</v>
      </c>
      <c r="F35" s="12">
        <v>14</v>
      </c>
      <c r="G35">
        <f t="shared" si="0"/>
        <v>1.525857654889913</v>
      </c>
      <c r="I35">
        <v>1802</v>
      </c>
      <c r="J35" t="s">
        <v>41</v>
      </c>
      <c r="K35" t="s">
        <v>43</v>
      </c>
      <c r="L35">
        <v>0.55600000000000005</v>
      </c>
      <c r="M35">
        <v>5</v>
      </c>
      <c r="N35">
        <v>1.423451100870456</v>
      </c>
    </row>
    <row r="36" spans="2:14" ht="16" thickBot="1" x14ac:dyDescent="0.25">
      <c r="B36" s="10">
        <v>1804</v>
      </c>
      <c r="C36" s="11" t="s">
        <v>41</v>
      </c>
      <c r="D36" s="11" t="s">
        <v>43</v>
      </c>
      <c r="E36" s="11">
        <v>0.55600000000000005</v>
      </c>
      <c r="F36" s="12">
        <v>10</v>
      </c>
      <c r="G36">
        <f t="shared" si="0"/>
        <v>1.423451100870456</v>
      </c>
      <c r="I36">
        <v>1803</v>
      </c>
      <c r="J36" t="s">
        <v>41</v>
      </c>
      <c r="K36" t="s">
        <v>43</v>
      </c>
      <c r="L36">
        <v>0.59599999999999997</v>
      </c>
      <c r="M36">
        <v>14</v>
      </c>
      <c r="N36">
        <v>1.525857654889913</v>
      </c>
    </row>
    <row r="37" spans="2:14" ht="16" thickBot="1" x14ac:dyDescent="0.25">
      <c r="B37" s="10">
        <v>1805</v>
      </c>
      <c r="C37" s="11" t="s">
        <v>41</v>
      </c>
      <c r="D37" s="11" t="s">
        <v>43</v>
      </c>
      <c r="E37" s="11">
        <v>0.55600000000000005</v>
      </c>
      <c r="F37" s="12">
        <v>18</v>
      </c>
      <c r="G37">
        <f t="shared" si="0"/>
        <v>1.423451100870456</v>
      </c>
      <c r="I37">
        <v>1804</v>
      </c>
      <c r="J37" t="s">
        <v>41</v>
      </c>
      <c r="K37" t="s">
        <v>43</v>
      </c>
      <c r="L37">
        <v>0.55600000000000005</v>
      </c>
      <c r="M37">
        <v>10</v>
      </c>
      <c r="N37">
        <v>1.423451100870456</v>
      </c>
    </row>
    <row r="38" spans="2:14" ht="16" thickBot="1" x14ac:dyDescent="0.25">
      <c r="B38" s="10">
        <v>1806</v>
      </c>
      <c r="C38" s="11" t="s">
        <v>41</v>
      </c>
      <c r="D38" s="11" t="s">
        <v>43</v>
      </c>
      <c r="E38" s="11">
        <v>0.55600000000000005</v>
      </c>
      <c r="F38" s="12">
        <v>19</v>
      </c>
      <c r="G38">
        <f t="shared" si="0"/>
        <v>1.423451100870456</v>
      </c>
      <c r="I38">
        <v>1805</v>
      </c>
      <c r="J38" t="s">
        <v>41</v>
      </c>
      <c r="K38" t="s">
        <v>43</v>
      </c>
      <c r="L38">
        <v>0.55600000000000005</v>
      </c>
      <c r="M38">
        <v>18</v>
      </c>
      <c r="N38">
        <v>1.423451100870456</v>
      </c>
    </row>
    <row r="39" spans="2:14" x14ac:dyDescent="0.2">
      <c r="B39" s="10">
        <v>1807</v>
      </c>
      <c r="C39" s="11" t="s">
        <v>41</v>
      </c>
      <c r="D39" s="11" t="s">
        <v>43</v>
      </c>
      <c r="E39" s="11">
        <v>0.56699999999999995</v>
      </c>
      <c r="F39" s="12">
        <v>8</v>
      </c>
      <c r="G39">
        <f t="shared" si="0"/>
        <v>1.4516129032258065</v>
      </c>
      <c r="I39">
        <v>1806</v>
      </c>
      <c r="J39" t="s">
        <v>41</v>
      </c>
      <c r="K39" t="s">
        <v>43</v>
      </c>
      <c r="L39">
        <v>0.55600000000000005</v>
      </c>
      <c r="M39">
        <v>19</v>
      </c>
      <c r="N39">
        <v>1.423451100870456</v>
      </c>
    </row>
    <row r="40" spans="2:14" x14ac:dyDescent="0.2">
      <c r="I40">
        <v>1807</v>
      </c>
      <c r="J40" t="s">
        <v>41</v>
      </c>
      <c r="K40" t="s">
        <v>43</v>
      </c>
      <c r="L40">
        <v>0.56699999999999995</v>
      </c>
      <c r="M40">
        <v>8</v>
      </c>
      <c r="N40">
        <v>1.4516129032258065</v>
      </c>
    </row>
  </sheetData>
  <sortState xmlns:xlrd2="http://schemas.microsoft.com/office/spreadsheetml/2017/richdata2" ref="K8:P29">
    <sortCondition ref="K8:K29"/>
  </sortState>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G14"/>
  <sheetViews>
    <sheetView workbookViewId="0">
      <selection activeCell="K24" sqref="K24"/>
    </sheetView>
  </sheetViews>
  <sheetFormatPr baseColWidth="10" defaultColWidth="8.83203125" defaultRowHeight="15" x14ac:dyDescent="0.2"/>
  <sheetData>
    <row r="1" spans="2:7" ht="21" x14ac:dyDescent="0.2">
      <c r="B1" s="2" t="s">
        <v>88</v>
      </c>
    </row>
    <row r="2" spans="2:7" x14ac:dyDescent="0.2">
      <c r="B2" s="3" t="s">
        <v>51</v>
      </c>
      <c r="C2" s="13" t="s">
        <v>89</v>
      </c>
      <c r="D2" s="3" t="s">
        <v>4</v>
      </c>
      <c r="E2" s="3" t="s">
        <v>5</v>
      </c>
      <c r="F2" s="3" t="s">
        <v>19</v>
      </c>
      <c r="G2" t="s">
        <v>68</v>
      </c>
    </row>
    <row r="3" spans="2:7" x14ac:dyDescent="0.2">
      <c r="B3">
        <v>1785</v>
      </c>
      <c r="F3">
        <v>1.75</v>
      </c>
      <c r="G3" t="s">
        <v>59</v>
      </c>
    </row>
    <row r="4" spans="2:7" x14ac:dyDescent="0.2">
      <c r="B4">
        <v>1785</v>
      </c>
      <c r="F4">
        <v>2</v>
      </c>
      <c r="G4" t="s">
        <v>60</v>
      </c>
    </row>
    <row r="5" spans="2:7" x14ac:dyDescent="0.2">
      <c r="B5">
        <v>1814</v>
      </c>
      <c r="F5">
        <v>4</v>
      </c>
      <c r="G5" t="s">
        <v>69</v>
      </c>
    </row>
    <row r="6" spans="2:7" x14ac:dyDescent="0.2">
      <c r="B6">
        <v>1815</v>
      </c>
      <c r="F6">
        <v>4</v>
      </c>
      <c r="G6" t="s">
        <v>52</v>
      </c>
    </row>
    <row r="7" spans="2:7" x14ac:dyDescent="0.2">
      <c r="B7">
        <v>1815</v>
      </c>
      <c r="F7">
        <v>6</v>
      </c>
      <c r="G7" t="s">
        <v>58</v>
      </c>
    </row>
    <row r="8" spans="2:7" x14ac:dyDescent="0.2">
      <c r="B8">
        <v>1816</v>
      </c>
      <c r="F8">
        <v>8</v>
      </c>
      <c r="G8" t="s">
        <v>72</v>
      </c>
    </row>
    <row r="9" spans="2:7" x14ac:dyDescent="0.2">
      <c r="B9">
        <v>1816</v>
      </c>
      <c r="F9">
        <v>10</v>
      </c>
      <c r="G9" t="s">
        <v>72</v>
      </c>
    </row>
    <row r="10" spans="2:7" x14ac:dyDescent="0.2">
      <c r="B10">
        <v>1829</v>
      </c>
      <c r="F10">
        <v>5</v>
      </c>
      <c r="G10" t="s">
        <v>54</v>
      </c>
    </row>
    <row r="11" spans="2:7" x14ac:dyDescent="0.2">
      <c r="B11">
        <v>1829</v>
      </c>
      <c r="F11">
        <v>7</v>
      </c>
      <c r="G11" t="s">
        <v>55</v>
      </c>
    </row>
    <row r="12" spans="2:7" x14ac:dyDescent="0.2">
      <c r="B12">
        <v>1829</v>
      </c>
      <c r="F12">
        <v>8</v>
      </c>
      <c r="G12" t="s">
        <v>56</v>
      </c>
    </row>
    <row r="13" spans="2:7" x14ac:dyDescent="0.2">
      <c r="B13">
        <v>1829</v>
      </c>
      <c r="F13">
        <v>10</v>
      </c>
      <c r="G13" t="s">
        <v>57</v>
      </c>
    </row>
    <row r="14" spans="2:7" x14ac:dyDescent="0.2">
      <c r="B14">
        <v>1831</v>
      </c>
      <c r="F14">
        <v>6</v>
      </c>
      <c r="G14" t="s">
        <v>53</v>
      </c>
    </row>
  </sheetData>
  <sortState xmlns:xlrd2="http://schemas.microsoft.com/office/spreadsheetml/2017/richdata2" ref="B3:G14">
    <sortCondition ref="B3:B14"/>
  </sortState>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C1:I6"/>
  <sheetViews>
    <sheetView workbookViewId="0">
      <selection activeCell="H16" sqref="H16"/>
    </sheetView>
  </sheetViews>
  <sheetFormatPr baseColWidth="10" defaultColWidth="8.83203125" defaultRowHeight="15" x14ac:dyDescent="0.2"/>
  <sheetData>
    <row r="1" spans="3:9" ht="21" x14ac:dyDescent="0.2">
      <c r="C1" s="2" t="s">
        <v>88</v>
      </c>
    </row>
    <row r="4" spans="3:9" x14ac:dyDescent="0.2">
      <c r="G4" t="s">
        <v>90</v>
      </c>
    </row>
    <row r="5" spans="3:9" x14ac:dyDescent="0.2">
      <c r="C5" s="3" t="s">
        <v>46</v>
      </c>
      <c r="D5" s="3" t="s">
        <v>89</v>
      </c>
      <c r="E5" s="3" t="s">
        <v>4</v>
      </c>
      <c r="F5" s="3" t="s">
        <v>5</v>
      </c>
      <c r="G5" s="3" t="s">
        <v>93</v>
      </c>
      <c r="H5" s="3" t="s">
        <v>71</v>
      </c>
      <c r="I5" t="s">
        <v>68</v>
      </c>
    </row>
    <row r="6" spans="3:9" x14ac:dyDescent="0.2">
      <c r="C6">
        <v>1816</v>
      </c>
      <c r="H6">
        <v>2</v>
      </c>
      <c r="I6" t="s">
        <v>73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C2:J12"/>
  <sheetViews>
    <sheetView workbookViewId="0">
      <selection activeCell="E24" sqref="E24"/>
    </sheetView>
  </sheetViews>
  <sheetFormatPr baseColWidth="10" defaultColWidth="8.83203125" defaultRowHeight="15" x14ac:dyDescent="0.2"/>
  <cols>
    <col min="8" max="8" width="10.6640625" customWidth="1"/>
  </cols>
  <sheetData>
    <row r="2" spans="3:10" x14ac:dyDescent="0.2">
      <c r="J2" t="s">
        <v>86</v>
      </c>
    </row>
    <row r="3" spans="3:10" x14ac:dyDescent="0.2">
      <c r="H3" t="s">
        <v>90</v>
      </c>
      <c r="J3" t="s">
        <v>82</v>
      </c>
    </row>
    <row r="4" spans="3:10" x14ac:dyDescent="0.2">
      <c r="C4" s="3" t="s">
        <v>46</v>
      </c>
      <c r="D4" s="3" t="s">
        <v>94</v>
      </c>
      <c r="E4" s="3" t="s">
        <v>89</v>
      </c>
      <c r="F4" s="3" t="s">
        <v>4</v>
      </c>
      <c r="G4" s="3" t="s">
        <v>5</v>
      </c>
      <c r="H4" s="3" t="s">
        <v>93</v>
      </c>
      <c r="I4" t="s">
        <v>81</v>
      </c>
      <c r="J4" t="s">
        <v>68</v>
      </c>
    </row>
    <row r="5" spans="3:10" x14ac:dyDescent="0.2">
      <c r="C5">
        <v>1733</v>
      </c>
      <c r="D5">
        <v>0.5</v>
      </c>
      <c r="E5">
        <v>0</v>
      </c>
      <c r="F5">
        <v>9</v>
      </c>
      <c r="G5">
        <v>6</v>
      </c>
      <c r="H5">
        <f t="shared" ref="H5:H12" si="0">(E5+(1/20)*F5+(1/240)*G5)/D5</f>
        <v>0.95000000000000007</v>
      </c>
      <c r="I5" t="s">
        <v>78</v>
      </c>
    </row>
    <row r="6" spans="3:10" x14ac:dyDescent="0.2">
      <c r="C6">
        <v>1733</v>
      </c>
      <c r="D6">
        <v>0.75</v>
      </c>
      <c r="F6">
        <v>11</v>
      </c>
      <c r="G6">
        <v>3</v>
      </c>
      <c r="H6">
        <f t="shared" si="0"/>
        <v>0.75</v>
      </c>
      <c r="I6" t="s">
        <v>79</v>
      </c>
    </row>
    <row r="7" spans="3:10" x14ac:dyDescent="0.2">
      <c r="C7">
        <v>1733</v>
      </c>
      <c r="D7">
        <v>1</v>
      </c>
      <c r="F7">
        <v>8</v>
      </c>
      <c r="G7">
        <v>11</v>
      </c>
      <c r="H7">
        <f t="shared" si="0"/>
        <v>0.44583333333333336</v>
      </c>
      <c r="I7" t="s">
        <v>80</v>
      </c>
    </row>
    <row r="8" spans="3:10" x14ac:dyDescent="0.2">
      <c r="C8">
        <v>1733</v>
      </c>
      <c r="D8">
        <v>1</v>
      </c>
      <c r="F8">
        <v>8</v>
      </c>
      <c r="G8">
        <v>11</v>
      </c>
      <c r="H8">
        <f t="shared" si="0"/>
        <v>0.44583333333333336</v>
      </c>
      <c r="I8" t="s">
        <v>80</v>
      </c>
    </row>
    <row r="9" spans="3:10" x14ac:dyDescent="0.2">
      <c r="C9">
        <v>1732</v>
      </c>
      <c r="D9">
        <v>0.75</v>
      </c>
      <c r="F9">
        <v>15</v>
      </c>
      <c r="H9">
        <f t="shared" si="0"/>
        <v>1</v>
      </c>
      <c r="I9" t="s">
        <v>78</v>
      </c>
    </row>
    <row r="10" spans="3:10" x14ac:dyDescent="0.2">
      <c r="C10">
        <v>1743</v>
      </c>
      <c r="D10">
        <v>0.75</v>
      </c>
      <c r="E10">
        <v>1</v>
      </c>
      <c r="H10">
        <f t="shared" si="0"/>
        <v>1.3333333333333333</v>
      </c>
      <c r="I10" t="s">
        <v>78</v>
      </c>
    </row>
    <row r="11" spans="3:10" x14ac:dyDescent="0.2">
      <c r="C11">
        <v>1743</v>
      </c>
      <c r="D11">
        <v>1</v>
      </c>
      <c r="F11">
        <v>16</v>
      </c>
      <c r="H11">
        <f t="shared" si="0"/>
        <v>0.8</v>
      </c>
      <c r="I11" t="s">
        <v>78</v>
      </c>
    </row>
    <row r="12" spans="3:10" x14ac:dyDescent="0.2">
      <c r="C12">
        <v>1744</v>
      </c>
      <c r="D12">
        <v>1</v>
      </c>
      <c r="F12">
        <v>12</v>
      </c>
      <c r="G12">
        <v>8</v>
      </c>
      <c r="H12">
        <f t="shared" si="0"/>
        <v>0.63333333333333341</v>
      </c>
      <c r="I12" t="s">
        <v>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8</vt:i4>
      </vt:variant>
    </vt:vector>
  </HeadingPairs>
  <TitlesOfParts>
    <vt:vector size="8" baseType="lpstr">
      <vt:lpstr>Philadelphia</vt:lpstr>
      <vt:lpstr>New York</vt:lpstr>
      <vt:lpstr>Connecticut</vt:lpstr>
      <vt:lpstr>New Hampshire</vt:lpstr>
      <vt:lpstr>Virginia</vt:lpstr>
      <vt:lpstr>Baltimore</vt:lpstr>
      <vt:lpstr>Cincinnatti</vt:lpstr>
      <vt:lpstr>Franklin's Calendar</vt:lpstr>
    </vt:vector>
  </TitlesOfParts>
  <Company>Middlebury College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Nick Muller</dc:creator>
  <cp:lastModifiedBy>Peter H Lindert</cp:lastModifiedBy>
  <dcterms:created xsi:type="dcterms:W3CDTF">2016-08-23T14:51:52Z</dcterms:created>
  <dcterms:modified xsi:type="dcterms:W3CDTF">2025-07-26T22:37:34Z</dcterms:modified>
</cp:coreProperties>
</file>